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政策推進課\【03財政係】\財政関係\【07財政状況資料集】\H28年分財政状況資料集\【20181018（〆20181126）】【決算統計】平成２８年度財政状況資料集の再分析について\回答\"/>
    </mc:Choice>
  </mc:AlternateContent>
  <bookViews>
    <workbookView xWindow="240" yWindow="60" windowWidth="14940" windowHeight="7875" tabRatio="76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62913"/>
</workbook>
</file>

<file path=xl/calcChain.xml><?xml version="1.0" encoding="utf-8"?>
<calcChain xmlns="http://schemas.openxmlformats.org/spreadsheetml/2006/main">
  <c r="BG34" i="9" l="1"/>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C38" i="9"/>
  <c r="CO37" i="9"/>
  <c r="BW37" i="9"/>
  <c r="BE37" i="9"/>
  <c r="AM37" i="9"/>
  <c r="C37" i="9"/>
  <c r="CO36" i="9"/>
  <c r="BW36" i="9"/>
  <c r="BE36" i="9"/>
  <c r="AM36" i="9"/>
  <c r="C36" i="9"/>
  <c r="CO35" i="9"/>
  <c r="BW35" i="9"/>
  <c r="BE35" i="9"/>
  <c r="AM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AM34" i="9" l="1"/>
  <c r="BE34" i="9"/>
</calcChain>
</file>

<file path=xl/sharedStrings.xml><?xml version="1.0" encoding="utf-8"?>
<sst xmlns="http://schemas.openxmlformats.org/spreadsheetml/2006/main" count="1099" uniqueCount="579">
  <si>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</si>
  <si>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</si>
  <si>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</si>
  <si>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</si>
  <si>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</si>
  <si>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</si>
  <si>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</si>
  <si>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</si>
  <si>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</si>
  <si>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</si>
  <si>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</si>
  <si>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</si>
  <si>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</si>
  <si>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</si>
  <si>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</si>
  <si>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</si>
  <si>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</si>
  <si>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</si>
  <si>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</si>
  <si>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</si>
  <si>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</si>
  <si>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</si>
  <si>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</si>
  <si>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</si>
  <si>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</si>
  <si>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</si>
  <si>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</si>
  <si>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</si>
  <si>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</si>
  <si>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</si>
  <si>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</si>
  <si>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</si>
  <si>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</si>
  <si>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</si>
  <si>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</si>
  <si>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</si>
  <si>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</si>
  <si>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</si>
  <si>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</si>
  <si>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</si>
  <si>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</si>
  <si>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</si>
  <si>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</si>
  <si>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</si>
  <si>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</si>
  <si>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</si>
  <si>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</si>
  <si>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</si>
  <si>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</si>
  <si>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</si>
  <si>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</si>
  <si>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</si>
  <si>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</si>
  <si>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</si>
  <si>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</si>
  <si>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</si>
  <si>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</si>
  <si>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</si>
  <si>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</si>
  <si>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</si>
  <si>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</si>
  <si>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</si>
  <si>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</si>
  <si>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</si>
  <si>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</si>
  <si>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</si>
  <si>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</si>
  <si>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</si>
  <si>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</si>
  <si>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</si>
  <si>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</si>
  <si>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</si>
  <si>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</si>
  <si>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</si>
  <si>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</si>
  <si>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</si>
  <si>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</si>
  <si>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</si>
  <si>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</si>
  <si>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</si>
  <si>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</si>
  <si>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</si>
  <si>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</si>
  <si>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王寺町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</si>
  <si>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</si>
  <si>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</si>
  <si>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</si>
  <si>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</si>
  <si>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</si>
  <si>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</si>
  <si>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</si>
  <si>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</si>
  <si>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</si>
  <si>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</si>
  <si>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</si>
  <si>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</si>
  <si>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</si>
  <si>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</si>
  <si>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</si>
  <si>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</si>
  <si>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</si>
  <si>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</si>
  <si>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</si>
  <si>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</si>
  <si>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</si>
  <si>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</si>
  <si>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</si>
  <si>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</si>
  <si>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</si>
  <si>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</si>
  <si>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</si>
  <si>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</si>
  <si>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</si>
  <si>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</si>
  <si>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</si>
  <si>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</si>
  <si>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</si>
  <si>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</si>
  <si>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</si>
  <si>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</si>
  <si>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</si>
  <si>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</si>
  <si>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</si>
  <si>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</si>
  <si>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</si>
  <si>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</si>
  <si>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</si>
  <si>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</si>
  <si>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</si>
  <si>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</si>
  <si>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</si>
  <si>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</si>
  <si>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</si>
  <si>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</si>
  <si>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</si>
  <si>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</si>
  <si>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</si>
  <si>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</si>
  <si>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</si>
  <si>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</si>
  <si>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</si>
  <si>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</si>
  <si>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</si>
  <si>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</si>
  <si>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</si>
  <si>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</si>
  <si>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</si>
  <si>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</si>
  <si>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</si>
  <si>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</si>
  <si>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</si>
  <si>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</si>
  <si>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</si>
  <si>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</si>
  <si>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</si>
  <si>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</si>
  <si>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</si>
  <si>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</si>
  <si>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</si>
  <si>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</si>
  <si>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</si>
  <si>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</si>
  <si>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</si>
  <si>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</si>
  <si>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</si>
  <si>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</si>
  <si>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</si>
  <si>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</si>
  <si>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</si>
  <si>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</si>
  <si>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</si>
  <si>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</si>
  <si>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</si>
  <si>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</si>
  <si>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</si>
  <si>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</si>
  <si>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</si>
  <si>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</si>
  <si>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</si>
  <si>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</si>
  <si>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</si>
  <si>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</si>
  <si>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</si>
  <si>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</si>
  <si>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</si>
  <si>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</si>
  <si>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</si>
  <si>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</si>
  <si>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</si>
  <si>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</si>
  <si>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</si>
  <si>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</si>
  <si>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</si>
  <si>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</si>
  <si>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</si>
  <si>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</si>
  <si>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</si>
  <si>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</si>
  <si>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</si>
  <si>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奈良県王寺町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</si>
  <si>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</si>
  <si>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</si>
  <si>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</si>
  <si>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</si>
  <si>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</si>
  <si>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</si>
  <si>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</si>
  <si>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</si>
  <si>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</si>
  <si>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</si>
  <si>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</si>
  <si>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</si>
  <si>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</si>
  <si>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</si>
  <si>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</si>
  <si>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</si>
  <si>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</si>
  <si>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</si>
  <si>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</si>
  <si>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</si>
  <si>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</si>
  <si>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</si>
  <si>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</si>
  <si>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</si>
  <si>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</si>
  <si>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</si>
  <si>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</si>
  <si>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</si>
  <si>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</si>
  <si>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</si>
  <si>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</si>
  <si>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</si>
  <si>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</si>
  <si>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</si>
  <si>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</si>
  <si>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</si>
  <si>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</si>
  <si>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</si>
  <si>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</si>
  <si>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</si>
  <si>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</si>
  <si>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</si>
  <si>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</si>
  <si>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</si>
  <si>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</si>
  <si>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</si>
  <si>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</si>
  <si>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</si>
  <si>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</si>
  <si>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</si>
  <si>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</si>
  <si>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</si>
  <si>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</si>
  <si>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</si>
  <si>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</si>
  <si>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</si>
  <si>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</si>
  <si>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</si>
  <si>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</si>
  <si>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</si>
  <si>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</si>
  <si>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</si>
  <si>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</si>
  <si>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</si>
  <si>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</si>
  <si>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</si>
  <si>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</si>
  <si>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</si>
  <si>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</si>
  <si>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</si>
  <si>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</si>
  <si>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</si>
  <si>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</si>
  <si>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</si>
  <si>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</si>
  <si>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</si>
  <si>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</si>
  <si>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</si>
  <si>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</si>
  <si>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</si>
  <si>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</si>
  <si>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</si>
  <si>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</si>
  <si>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</si>
  <si>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</si>
  <si>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</si>
  <si>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</si>
  <si>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</si>
  <si>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</si>
  <si>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</si>
  <si>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</si>
  <si>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</si>
  <si>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</si>
  <si>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</si>
  <si>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</si>
  <si>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</si>
  <si>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</si>
  <si>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</si>
  <si>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</si>
  <si>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</si>
  <si>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</si>
  <si>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</si>
  <si>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</si>
  <si>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</si>
  <si>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</si>
  <si>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</si>
  <si>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</si>
  <si>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</si>
  <si>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</si>
  <si>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</si>
  <si>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</si>
  <si>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</si>
  <si>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</si>
  <si>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</si>
  <si>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</si>
  <si>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</si>
  <si>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</si>
  <si>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駐車場整備</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</si>
  <si>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</si>
  <si>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</si>
  <si>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</si>
  <si>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</si>
  <si>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</si>
  <si>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</si>
  <si>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</si>
  <si>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</si>
  <si>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</si>
  <si>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</si>
  <si>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</si>
  <si>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</si>
  <si>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</si>
  <si>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</si>
  <si>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</si>
  <si>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</si>
  <si>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</si>
  <si>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</si>
  <si>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</si>
  <si>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</si>
  <si>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</si>
  <si>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</si>
  <si>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</si>
  <si>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</si>
  <si>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</si>
  <si>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</si>
  <si>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</si>
  <si>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</si>
  <si>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</si>
  <si>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</si>
  <si>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奈良県王寺町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</si>
  <si>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</si>
  <si>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</si>
  <si>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</si>
  <si>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</si>
  <si>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</si>
  <si>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</si>
  <si>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</si>
  <si>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</si>
  <si>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</si>
  <si>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</si>
  <si>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</si>
  <si>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</si>
  <si>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</si>
  <si>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</si>
  <si>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</si>
  <si>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</si>
  <si>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</si>
  <si>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</si>
  <si>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</si>
  <si>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</si>
  <si>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</si>
  <si>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</si>
  <si>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</si>
  <si>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</si>
  <si>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</si>
  <si>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</si>
  <si>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</si>
  <si>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</si>
  <si>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</si>
  <si>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</si>
  <si>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</si>
  <si>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</si>
  <si>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</si>
  <si>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</si>
  <si>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</si>
  <si>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</si>
  <si>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</si>
  <si>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</si>
  <si>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王寺駅南駐車場特別会計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</si>
  <si>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</si>
  <si>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</si>
  <si>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</si>
  <si>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</si>
  <si>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</si>
  <si>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</si>
  <si>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</si>
  <si>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</si>
  <si>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</si>
  <si>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</si>
  <si>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</si>
  <si>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</si>
  <si>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</si>
  <si>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</si>
  <si>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</si>
  <si>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</si>
  <si>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</si>
  <si>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</si>
  <si>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</si>
  <si>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</si>
  <si>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</si>
  <si>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</si>
  <si>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</si>
  <si>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</si>
  <si>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</si>
  <si>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</si>
  <si>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</si>
  <si>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</si>
  <si>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</si>
  <si>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</si>
  <si>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</si>
  <si>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</si>
  <si>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</si>
  <si>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</si>
  <si>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</si>
  <si>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</si>
  <si>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</si>
  <si>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</si>
  <si>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</si>
  <si>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</si>
  <si>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</si>
  <si>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</si>
  <si>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</si>
  <si>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</si>
  <si>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</si>
  <si>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</si>
  <si>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</si>
  <si>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</si>
  <si>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</si>
  <si>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</si>
  <si>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</si>
  <si>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</si>
  <si>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</si>
  <si>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</si>
  <si>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</si>
  <si>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</si>
  <si>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王寺南駐車場特別会計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</si>
  <si>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</si>
  <si>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</si>
  <si>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</si>
  <si>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</si>
  <si>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</si>
  <si>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</si>
  <si>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</si>
  <si>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</si>
  <si>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</si>
  <si>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</si>
  <si>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</si>
  <si>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</si>
  <si>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</si>
  <si>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</si>
  <si>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</si>
  <si>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</si>
  <si>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</si>
  <si>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</si>
  <si>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</si>
  <si>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</si>
  <si>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</si>
  <si>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</si>
  <si>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</si>
  <si>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</si>
  <si>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</si>
  <si>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</si>
  <si>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</si>
  <si>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</si>
  <si>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</si>
  <si>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</si>
  <si>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</si>
  <si>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</si>
  <si>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</si>
  <si>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</si>
  <si>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</si>
  <si>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</si>
  <si>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</si>
  <si>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</si>
  <si>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</si>
  <si>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</si>
  <si>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</si>
  <si>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</si>
  <si>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</si>
  <si>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</si>
  <si>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</si>
  <si>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</si>
  <si>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</si>
  <si>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</si>
  <si>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</si>
  <si>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</si>
  <si>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</si>
  <si>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</si>
  <si>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</si>
  <si>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</si>
  <si>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</si>
  <si>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</si>
  <si>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</si>
  <si>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</si>
  <si>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</si>
  <si>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</si>
  <si>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</si>
  <si>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</si>
  <si>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</si>
  <si>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</si>
  <si>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</si>
  <si>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</si>
  <si>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</si>
  <si>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</si>
  <si>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</si>
  <si>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</si>
  <si>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</si>
  <si>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</si>
  <si>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</si>
  <si>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</si>
  <si>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</si>
  <si>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</si>
  <si>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</si>
  <si>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</si>
  <si>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</si>
  <si>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</si>
  <si>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</si>
  <si>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</si>
  <si>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</si>
  <si>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水道事業会計</t>
  </si>
  <si>
    <t>一般会計</t>
  </si>
  <si>
    <t>介護保険特別会計</t>
  </si>
  <si>
    <t>▲ 0.23</t>
  </si>
  <si>
    <t>▲ 0.08</t>
  </si>
  <si>
    <t>▲ 0.16</t>
  </si>
  <si>
    <t>下水道事業特別会計</t>
  </si>
  <si>
    <t>後期高齢者医療特別会計</t>
  </si>
  <si>
    <t>介護サービス事業特別会計</t>
  </si>
  <si>
    <t>国民健康保険特別会計</t>
  </si>
  <si>
    <t>墓地取得特別会計</t>
  </si>
  <si>
    <t>その他会計（赤字）</t>
  </si>
  <si>
    <t>その他会計（黒字）</t>
  </si>
  <si>
    <t>老人福祉施設三室園組合</t>
    <rPh sb="0" eb="2">
      <t>ロウジン</t>
    </rPh>
    <rPh sb="2" eb="4">
      <t>フクシ</t>
    </rPh>
    <rPh sb="4" eb="6">
      <t>シセツ</t>
    </rPh>
    <rPh sb="6" eb="8">
      <t>ミムロ</t>
    </rPh>
    <rPh sb="8" eb="9">
      <t>エン</t>
    </rPh>
    <rPh sb="9" eb="11">
      <t>クミアイ</t>
    </rPh>
    <phoneticPr fontId="2"/>
  </si>
  <si>
    <t>奈良県葛城地区清掃事務組合</t>
    <rPh sb="0" eb="3">
      <t>ナラケン</t>
    </rPh>
    <rPh sb="3" eb="5">
      <t>カツラギ</t>
    </rPh>
    <rPh sb="5" eb="7">
      <t>チク</t>
    </rPh>
    <rPh sb="7" eb="9">
      <t>セイソウ</t>
    </rPh>
    <rPh sb="9" eb="11">
      <t>ジム</t>
    </rPh>
    <rPh sb="11" eb="13">
      <t>クミアイ</t>
    </rPh>
    <phoneticPr fontId="2"/>
  </si>
  <si>
    <t>奈良県市町村総合事務組合</t>
    <rPh sb="0" eb="3">
      <t>ナラケン</t>
    </rPh>
    <rPh sb="3" eb="6">
      <t>シチョウソン</t>
    </rPh>
    <rPh sb="6" eb="8">
      <t>ソウゴウ</t>
    </rPh>
    <rPh sb="8" eb="10">
      <t>ジム</t>
    </rPh>
    <rPh sb="10" eb="12">
      <t>クミアイ</t>
    </rPh>
    <phoneticPr fontId="2"/>
  </si>
  <si>
    <t>西和衛生試験センター組合</t>
    <rPh sb="0" eb="2">
      <t>セイワ</t>
    </rPh>
    <rPh sb="2" eb="4">
      <t>エイセイ</t>
    </rPh>
    <rPh sb="4" eb="6">
      <t>シケン</t>
    </rPh>
    <rPh sb="10" eb="12">
      <t>クミアイ</t>
    </rPh>
    <phoneticPr fontId="2"/>
  </si>
  <si>
    <t>香芝・王寺環境施設組合</t>
    <rPh sb="0" eb="2">
      <t>カシバ</t>
    </rPh>
    <rPh sb="3" eb="5">
      <t>オウジ</t>
    </rPh>
    <rPh sb="5" eb="7">
      <t>カンキョウ</t>
    </rPh>
    <rPh sb="7" eb="9">
      <t>シセツ</t>
    </rPh>
    <rPh sb="9" eb="11">
      <t>クミアイ</t>
    </rPh>
    <phoneticPr fontId="2"/>
  </si>
  <si>
    <t>王寺周辺広域休日応急診療施設組合</t>
    <rPh sb="0" eb="2">
      <t>オウジ</t>
    </rPh>
    <rPh sb="2" eb="4">
      <t>シュウヘン</t>
    </rPh>
    <rPh sb="4" eb="6">
      <t>コウイキ</t>
    </rPh>
    <rPh sb="6" eb="8">
      <t>キュウジツ</t>
    </rPh>
    <rPh sb="8" eb="10">
      <t>オウキュウ</t>
    </rPh>
    <rPh sb="10" eb="12">
      <t>シンリョウ</t>
    </rPh>
    <rPh sb="12" eb="14">
      <t>シセツ</t>
    </rPh>
    <rPh sb="14" eb="16">
      <t>クミアイ</t>
    </rPh>
    <phoneticPr fontId="2"/>
  </si>
  <si>
    <t>静香苑環境施設組合</t>
    <rPh sb="0" eb="3">
      <t>セイカエン</t>
    </rPh>
    <rPh sb="3" eb="5">
      <t>カンキョウ</t>
    </rPh>
    <rPh sb="5" eb="7">
      <t>シセツ</t>
    </rPh>
    <rPh sb="7" eb="9">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</si>
  <si>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</si>
  <si>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</si>
  <si>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</si>
  <si>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t>
    <phoneticPr fontId="2"/>
  </si>
  <si>
    <t>-</t>
    <phoneticPr fontId="2"/>
  </si>
  <si>
    <t>-</t>
    <phoneticPr fontId="2"/>
  </si>
  <si>
    <t>-</t>
    <phoneticPr fontId="2"/>
  </si>
  <si>
    <t>-</t>
    <phoneticPr fontId="2"/>
  </si>
  <si>
    <t>-</t>
    <phoneticPr fontId="2"/>
  </si>
  <si>
    <t>-</t>
    <phoneticPr fontId="2"/>
  </si>
  <si>
    <t>-</t>
    <phoneticPr fontId="2"/>
  </si>
  <si>
    <t>王寺都市開発株式会社</t>
    <rPh sb="0" eb="2">
      <t>オウジ</t>
    </rPh>
    <rPh sb="2" eb="4">
      <t>トシ</t>
    </rPh>
    <rPh sb="4" eb="6">
      <t>カイハツ</t>
    </rPh>
    <rPh sb="6" eb="8">
      <t>カブシキ</t>
    </rPh>
    <rPh sb="8" eb="10">
      <t>カイシャ</t>
    </rPh>
    <phoneticPr fontId="2"/>
  </si>
  <si>
    <t>王寺町土地開発公社</t>
    <rPh sb="0" eb="3">
      <t>オウジチョウ</t>
    </rPh>
    <rPh sb="3" eb="5">
      <t>トチ</t>
    </rPh>
    <rPh sb="5" eb="7">
      <t>カイハツ</t>
    </rPh>
    <rPh sb="7" eb="9">
      <t>コウシャ</t>
    </rPh>
    <phoneticPr fontId="2"/>
  </si>
  <si>
    <t>王寺地域振興株式会社</t>
    <rPh sb="0" eb="2">
      <t>オウジ</t>
    </rPh>
    <rPh sb="2" eb="4">
      <t>チイキ</t>
    </rPh>
    <rPh sb="4" eb="6">
      <t>シンコウ</t>
    </rPh>
    <rPh sb="6" eb="8">
      <t>カブシキ</t>
    </rPh>
    <rPh sb="8" eb="10">
      <t>カイシャ</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</si>
  <si>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</si>
  <si>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</si>
  <si>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</si>
  <si>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</si>
  <si>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</si>
  <si>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</si>
  <si>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</si>
  <si>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</si>
  <si>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</si>
  <si>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</si>
  <si>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</si>
  <si>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</si>
  <si>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</si>
  <si>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</si>
  <si>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</si>
  <si>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将来負担比率が－％となっているが、今後施設の建て替えなどによる地方債の借入等により、将来負担比率が増加すると考えられる。
　有形固定資産減価償却率の推移を注視しながら、過度な将来負担とならないよう計画性のある健全な財政運営に努める。</t>
    <phoneticPr fontId="5"/>
  </si>
  <si>
    <t>　実質公債費比率については、平成２６年度以前において、類似団体内平均値を上回っていたが、地方債の繰上償還や有利な交付税措置のある地方債の活用により、年々比率が改善し、類似団体内平均値を下回る結果となった。引き続き、急激な数値の上昇を防ぐため、地方債の新規発行の抑制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</si>
</sst>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extLst>
            <c:ext xmlns:c16="http://schemas.microsoft.com/office/drawing/2014/chart" uri="{C3380CC4-5D6E-409C-BE32-E72D297353CC}">
              <c16:uniqueId val="{00000000-C5DE-468E-9461-3498DC51E78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3495</c:v>
                </c:pt>
                <c:pt idx="1">
                  <c:v>7438</c:v>
                </c:pt>
                <c:pt idx="2">
                  <c:v>23575</c:v>
                </c:pt>
                <c:pt idx="3">
                  <c:v>22690</c:v>
                </c:pt>
                <c:pt idx="4">
                  <c:v>21710</c:v>
                </c:pt>
              </c:numCache>
            </c:numRef>
          </c:val>
          <c:smooth val="0"/>
          <c:extLst>
            <c:ext xmlns:c16="http://schemas.microsoft.com/office/drawing/2014/chart" uri="{C3380CC4-5D6E-409C-BE32-E72D297353CC}">
              <c16:uniqueId val="{00000001-C5DE-468E-9461-3498DC51E786}"/>
            </c:ext>
          </c:extLst>
        </c:ser>
        <c:dLbls>
          <c:showLegendKey val="0"/>
          <c:showVal val="0"/>
          <c:showCatName val="0"/>
          <c:showSerName val="0"/>
          <c:showPercent val="0"/>
          <c:showBubbleSize val="0"/>
        </c:dLbls>
        <c:marker val="1"/>
        <c:smooth val="0"/>
        <c:axId val="168907904"/>
        <c:axId val="168913152"/>
      </c:lineChart>
      <c:catAx>
        <c:axId val="1689079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913152"/>
        <c:crosses val="autoZero"/>
        <c:auto val="1"/>
        <c:lblAlgn val="ctr"/>
        <c:lblOffset val="100"/>
        <c:tickLblSkip val="1"/>
        <c:tickMarkSkip val="1"/>
        <c:noMultiLvlLbl val="0"/>
      </c:catAx>
      <c:valAx>
        <c:axId val="16891315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907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2.08</c:v>
                </c:pt>
                <c:pt idx="1">
                  <c:v>4.9800000000000004</c:v>
                </c:pt>
                <c:pt idx="2">
                  <c:v>5.14</c:v>
                </c:pt>
                <c:pt idx="3">
                  <c:v>4.83</c:v>
                </c:pt>
                <c:pt idx="4">
                  <c:v>7</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41.3</c:v>
                </c:pt>
                <c:pt idx="1">
                  <c:v>46.75</c:v>
                </c:pt>
                <c:pt idx="2">
                  <c:v>48.98</c:v>
                </c:pt>
                <c:pt idx="3">
                  <c:v>51.54</c:v>
                </c:pt>
                <c:pt idx="4">
                  <c:v>54.78</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0317184"/>
        <c:axId val="90319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12.32</c:v>
                </c:pt>
                <c:pt idx="1">
                  <c:v>12</c:v>
                </c:pt>
                <c:pt idx="2">
                  <c:v>5.25</c:v>
                </c:pt>
                <c:pt idx="3">
                  <c:v>2.46</c:v>
                </c:pt>
                <c:pt idx="4">
                  <c:v>6.25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0317184"/>
        <c:axId val="90319488"/>
      </c:lineChart>
      <c:catAx>
        <c:axId val="90317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319488"/>
        <c:crosses val="autoZero"/>
        <c:auto val="1"/>
        <c:lblAlgn val="ctr"/>
        <c:lblOffset val="100"/>
        <c:tickLblSkip val="1"/>
        <c:tickMarkSkip val="1"/>
        <c:noMultiLvlLbl val="0"/>
      </c:catAx>
      <c:valAx>
        <c:axId val="90319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317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墓地取得特別会計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0.14000000000000001</c:v>
                </c:pt>
                <c:pt idx="2">
                  <c:v>#N/A</c:v>
                </c:pt>
                <c:pt idx="3">
                  <c:v>0.32</c:v>
                </c:pt>
                <c:pt idx="4">
                  <c:v>#N/A</c:v>
                </c:pt>
                <c:pt idx="5">
                  <c:v>0.1</c:v>
                </c:pt>
                <c:pt idx="6">
                  <c:v>#N/A</c:v>
                </c:pt>
                <c:pt idx="7">
                  <c:v>0.04</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0.02</c:v>
                </c:pt>
                <c:pt idx="2">
                  <c:v>#N/A</c:v>
                </c:pt>
                <c:pt idx="3">
                  <c:v>0.02</c:v>
                </c:pt>
                <c:pt idx="4">
                  <c:v>#N/A</c:v>
                </c:pt>
                <c:pt idx="5">
                  <c:v>0.03</c:v>
                </c:pt>
                <c:pt idx="6">
                  <c:v>#N/A</c:v>
                </c:pt>
                <c:pt idx="7">
                  <c:v>0.02</c:v>
                </c:pt>
                <c:pt idx="8">
                  <c:v>#N/A</c:v>
                </c:pt>
                <c:pt idx="9">
                  <c:v>0.15</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0.06</c:v>
                </c:pt>
                <c:pt idx="2">
                  <c:v>#N/A</c:v>
                </c:pt>
                <c:pt idx="3">
                  <c:v>0.17</c:v>
                </c:pt>
                <c:pt idx="4">
                  <c:v>#N/A</c:v>
                </c:pt>
                <c:pt idx="5">
                  <c:v>0.3</c:v>
                </c:pt>
                <c:pt idx="6">
                  <c:v>#N/A</c:v>
                </c:pt>
                <c:pt idx="7">
                  <c:v>0.28999999999999998</c:v>
                </c:pt>
                <c:pt idx="8">
                  <c:v>#N/A</c:v>
                </c:pt>
                <c:pt idx="9">
                  <c:v>0.5</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0.23</c:v>
                </c:pt>
                <c:pt idx="1">
                  <c:v>#N/A</c:v>
                </c:pt>
                <c:pt idx="2">
                  <c:v>0.08</c:v>
                </c:pt>
                <c:pt idx="3">
                  <c:v>#N/A</c:v>
                </c:pt>
                <c:pt idx="4">
                  <c:v>0.16</c:v>
                </c:pt>
                <c:pt idx="5">
                  <c:v>#N/A</c:v>
                </c:pt>
                <c:pt idx="6">
                  <c:v>#N/A</c:v>
                </c:pt>
                <c:pt idx="7">
                  <c:v>0.05</c:v>
                </c:pt>
                <c:pt idx="8">
                  <c:v>#N/A</c:v>
                </c:pt>
                <c:pt idx="9">
                  <c:v>0.55000000000000004</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2.14</c:v>
                </c:pt>
                <c:pt idx="2">
                  <c:v>#N/A</c:v>
                </c:pt>
                <c:pt idx="3">
                  <c:v>5.05</c:v>
                </c:pt>
                <c:pt idx="4">
                  <c:v>#N/A</c:v>
                </c:pt>
                <c:pt idx="5">
                  <c:v>5.21</c:v>
                </c:pt>
                <c:pt idx="6">
                  <c:v>#N/A</c:v>
                </c:pt>
                <c:pt idx="7">
                  <c:v>4.83</c:v>
                </c:pt>
                <c:pt idx="8">
                  <c:v>#N/A</c:v>
                </c:pt>
                <c:pt idx="9">
                  <c:v>7</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21.91</c:v>
                </c:pt>
                <c:pt idx="2">
                  <c:v>#N/A</c:v>
                </c:pt>
                <c:pt idx="3">
                  <c:v>26.35</c:v>
                </c:pt>
                <c:pt idx="4">
                  <c:v>#N/A</c:v>
                </c:pt>
                <c:pt idx="5">
                  <c:v>28.37</c:v>
                </c:pt>
                <c:pt idx="6">
                  <c:v>#N/A</c:v>
                </c:pt>
                <c:pt idx="7">
                  <c:v>28.36</c:v>
                </c:pt>
                <c:pt idx="8">
                  <c:v>#N/A</c:v>
                </c:pt>
                <c:pt idx="9">
                  <c:v>28.85</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50198912"/>
        <c:axId val="162171520"/>
      </c:barChart>
      <c:catAx>
        <c:axId val="150198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2171520"/>
        <c:crosses val="autoZero"/>
        <c:auto val="1"/>
        <c:lblAlgn val="ctr"/>
        <c:lblOffset val="100"/>
        <c:tickLblSkip val="1"/>
        <c:tickMarkSkip val="1"/>
        <c:noMultiLvlLbl val="0"/>
      </c:catAx>
      <c:valAx>
        <c:axId val="162171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198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1209</c:v>
                </c:pt>
                <c:pt idx="5">
                  <c:v>1155</c:v>
                </c:pt>
                <c:pt idx="8">
                  <c:v>1187</c:v>
                </c:pt>
                <c:pt idx="11">
                  <c:v>1093</c:v>
                </c:pt>
                <c:pt idx="14">
                  <c:v>1084</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218</c:v>
                </c:pt>
                <c:pt idx="3">
                  <c:v>159</c:v>
                </c:pt>
                <c:pt idx="6">
                  <c:v>148</c:v>
                </c:pt>
                <c:pt idx="9">
                  <c:v>145</c:v>
                </c:pt>
                <c:pt idx="12">
                  <c:v>132</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366</c:v>
                </c:pt>
                <c:pt idx="3">
                  <c:v>365</c:v>
                </c:pt>
                <c:pt idx="6">
                  <c:v>372</c:v>
                </c:pt>
                <c:pt idx="9">
                  <c:v>369</c:v>
                </c:pt>
                <c:pt idx="12">
                  <c:v>338</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1080</c:v>
                </c:pt>
                <c:pt idx="3">
                  <c:v>984</c:v>
                </c:pt>
                <c:pt idx="6">
                  <c:v>857</c:v>
                </c:pt>
                <c:pt idx="9">
                  <c:v>734</c:v>
                </c:pt>
                <c:pt idx="12">
                  <c:v>771</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6805888"/>
        <c:axId val="166820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455</c:v>
                </c:pt>
                <c:pt idx="2">
                  <c:v>#N/A</c:v>
                </c:pt>
                <c:pt idx="3">
                  <c:v>#N/A</c:v>
                </c:pt>
                <c:pt idx="4">
                  <c:v>353</c:v>
                </c:pt>
                <c:pt idx="5">
                  <c:v>#N/A</c:v>
                </c:pt>
                <c:pt idx="6">
                  <c:v>#N/A</c:v>
                </c:pt>
                <c:pt idx="7">
                  <c:v>190</c:v>
                </c:pt>
                <c:pt idx="8">
                  <c:v>#N/A</c:v>
                </c:pt>
                <c:pt idx="9">
                  <c:v>#N/A</c:v>
                </c:pt>
                <c:pt idx="10">
                  <c:v>155</c:v>
                </c:pt>
                <c:pt idx="11">
                  <c:v>#N/A</c:v>
                </c:pt>
                <c:pt idx="12">
                  <c:v>#N/A</c:v>
                </c:pt>
                <c:pt idx="13">
                  <c:v>157</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6805888"/>
        <c:axId val="166820096"/>
      </c:lineChart>
      <c:catAx>
        <c:axId val="166805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820096"/>
        <c:crosses val="autoZero"/>
        <c:auto val="1"/>
        <c:lblAlgn val="ctr"/>
        <c:lblOffset val="100"/>
        <c:tickLblSkip val="1"/>
        <c:tickMarkSkip val="1"/>
        <c:noMultiLvlLbl val="0"/>
      </c:catAx>
      <c:valAx>
        <c:axId val="166820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805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10106</c:v>
                </c:pt>
                <c:pt idx="5">
                  <c:v>9907</c:v>
                </c:pt>
                <c:pt idx="8">
                  <c:v>9759</c:v>
                </c:pt>
                <c:pt idx="11">
                  <c:v>8854</c:v>
                </c:pt>
                <c:pt idx="14">
                  <c:v>9311</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3201</c:v>
                </c:pt>
                <c:pt idx="5">
                  <c:v>2847</c:v>
                </c:pt>
                <c:pt idx="8">
                  <c:v>3192</c:v>
                </c:pt>
                <c:pt idx="11">
                  <c:v>2999</c:v>
                </c:pt>
                <c:pt idx="14">
                  <c:v>2792</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5030</c:v>
                </c:pt>
                <c:pt idx="5">
                  <c:v>5402</c:v>
                </c:pt>
                <c:pt idx="8">
                  <c:v>5692</c:v>
                </c:pt>
                <c:pt idx="11">
                  <c:v>5795</c:v>
                </c:pt>
                <c:pt idx="14">
                  <c:v>6226</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539</c:v>
                </c:pt>
                <c:pt idx="9">
                  <c:v>585</c:v>
                </c:pt>
                <c:pt idx="12">
                  <c:v>584</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1398</c:v>
                </c:pt>
                <c:pt idx="3">
                  <c:v>1344</c:v>
                </c:pt>
                <c:pt idx="6">
                  <c:v>1191</c:v>
                </c:pt>
                <c:pt idx="9">
                  <c:v>1158</c:v>
                </c:pt>
                <c:pt idx="12">
                  <c:v>1134</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1021</c:v>
                </c:pt>
                <c:pt idx="3">
                  <c:v>861</c:v>
                </c:pt>
                <c:pt idx="6">
                  <c:v>797</c:v>
                </c:pt>
                <c:pt idx="9">
                  <c:v>693</c:v>
                </c:pt>
                <c:pt idx="12">
                  <c:v>566</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6076</c:v>
                </c:pt>
                <c:pt idx="3">
                  <c:v>5667</c:v>
                </c:pt>
                <c:pt idx="6">
                  <c:v>5467</c:v>
                </c:pt>
                <c:pt idx="9">
                  <c:v>5131</c:v>
                </c:pt>
                <c:pt idx="12">
                  <c:v>4883</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8094</c:v>
                </c:pt>
                <c:pt idx="3">
                  <c:v>7252</c:v>
                </c:pt>
                <c:pt idx="6">
                  <c:v>6860</c:v>
                </c:pt>
                <c:pt idx="9">
                  <c:v>6365</c:v>
                </c:pt>
                <c:pt idx="12">
                  <c:v>6145</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8311424"/>
        <c:axId val="168329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8311424"/>
        <c:axId val="168329984"/>
      </c:lineChart>
      <c:catAx>
        <c:axId val="16831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8329984"/>
        <c:crosses val="autoZero"/>
        <c:auto val="1"/>
        <c:lblAlgn val="ctr"/>
        <c:lblOffset val="100"/>
        <c:tickLblSkip val="1"/>
        <c:tickMarkSkip val="1"/>
        <c:noMultiLvlLbl val="0"/>
      </c:catAx>
      <c:valAx>
        <c:axId val="168329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311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{90926179-B1B6-48BE-A43F-A4BB1B6E8406}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6929-4A33-9D17-2F9F6085C6C1}"/>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{662D2788-DA5A-438D-91D6-A9473E10C3B2}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6929-4A33-9D17-2F9F6085C6C1}"/>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{83F7CA6D-025D-4AF1-9D33-F61776575C0E}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6929-4A33-9D17-2F9F6085C6C1}"/>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{F22F8E4E-E626-47A0-B6C5-7CB608887CAA}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6929-4A33-9D17-2F9F6085C6C1}"/>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{C5BAC9B7-EDCA-4696-B327-DE91472C24E5}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6929-4A33-9D17-2F9F6085C6C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50</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6929-4A33-9D17-2F9F6085C6C1}"/>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{BFD53BDD-FD57-4C0D-BD7D-A1FEA63AAD9E}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6929-4A33-9D17-2F9F6085C6C1}"/>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{4409BC9D-6632-48FA-B0F7-92432E3D52B2}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6929-4A33-9D17-2F9F6085C6C1}"/>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{0BA2E8A9-1690-4A35-A0BE-6453CF3C328A}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6929-4A33-9D17-2F9F6085C6C1}"/>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{CE8FBDAA-03E3-4524-9077-E18427BC522E}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6929-4A33-9D17-2F9F6085C6C1}"/>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{776AF373-6FFF-4972-AE5F-DC75FB84D445}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6929-4A33-9D17-2F9F6085C6C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numCache>
            </c:numRef>
          </c:xVal>
          <c:yVal>
            <c:numRef>
              <c:f>公会計指標分析・財政指標組合せ分析表!$K$55:$O$55</c:f>
              <c:numCache>
                <c:formatCode>#,##0.0;"▲ "#,##0.0</c:formatCode>
                <c:ptCount val="5"/>
                <c:pt idx="3">
                  <c:v>13</c:v>
                </c:pt>
              </c:numCache>
            </c:numRef>
          </c:yVal>
          <c:smooth val="0"/>
          <c:extLst>
            <c:ext xmlns:c16="http://schemas.microsoft.com/office/drawing/2014/chart" uri="{C3380CC4-5D6E-409C-BE32-E72D297353CC}">
              <c16:uniqueId val="{0000000B-6929-4A33-9D17-2F9F6085C6C1}"/>
            </c:ext>
          </c:extLst>
        </c:ser>
        <c:dLbls>
          <c:showLegendKey val="0"/>
          <c:showVal val="0"/>
          <c:showCatName val="0"/>
          <c:showSerName val="0"/>
          <c:showPercent val="0"/>
          <c:showBubbleSize val="0"/>
        </c:dLbls>
        <c:axId val="72895104"/>
        <c:axId val="72925952"/>
      </c:scatterChart>
      <c:valAx>
        <c:axId val="72895104"/>
        <c:scaling>
          <c:orientation val="minMax"/>
          <c:max val="64.099999999999994"/>
          <c:min val="42.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925952"/>
        <c:crosses val="autoZero"/>
        <c:crossBetween val="midCat"/>
      </c:valAx>
      <c:valAx>
        <c:axId val="72925952"/>
        <c:scaling>
          <c:orientation val="minMax"/>
          <c:max val="15.6"/>
          <c:min val="1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951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{3E2BAD70-6EFC-4B9B-8112-7F2DDDC5BBAD}</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669D-47C2-9E87-20BDA98ED2E9}"/>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{782C0BD3-E221-4ED1-964C-5B9C2E70AE9F}</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669D-47C2-9E87-20BDA98ED2E9}"/>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{DC66CC9D-DADD-46E2-BC49-492D329AFE64}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669D-47C2-9E87-20BDA98ED2E9}"/>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{336AC21F-7147-4A35-8EB5-89229E8892FA}</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669D-47C2-9E87-20BDA98ED2E9}"/>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{38CEDEBC-67F8-40FF-B2A8-32B617DFCF16}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669D-47C2-9E87-20BDA98ED2E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13.2</c:v>
                </c:pt>
                <c:pt idx="1">
                  <c:v>10.9</c:v>
                </c:pt>
                <c:pt idx="2">
                  <c:v>8.1</c:v>
                </c:pt>
                <c:pt idx="3">
                  <c:v>5.5</c:v>
                </c:pt>
                <c:pt idx="4">
                  <c:v>3.9</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669D-47C2-9E87-20BDA98ED2E9}"/>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{44E1F062-10D5-423D-9D04-97094ACA4086}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669D-47C2-9E87-20BDA98ED2E9}"/>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{00D65CA7-862E-431B-AA03-AADB65681B95}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669D-47C2-9E87-20BDA98ED2E9}"/>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{C839E9A7-2B84-4AB7-B3A9-21E372932153}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669D-47C2-9E87-20BDA98ED2E9}"/>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{27F993ED-E372-4D16-A0A4-1F180197036A}</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669D-47C2-9E87-20BDA98ED2E9}"/>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{E7A75974-0904-4610-8F03-EC91A7962AE5}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669D-47C2-9E87-20BDA98ED2E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c:ext xmlns:c16="http://schemas.microsoft.com/office/drawing/2014/chart" uri="{C3380CC4-5D6E-409C-BE32-E72D297353CC}">
              <c16:uniqueId val="{0000000B-669D-47C2-9E87-20BDA98ED2E9}"/>
            </c:ext>
          </c:extLst>
        </c:ser>
        <c:dLbls>
          <c:showLegendKey val="0"/>
          <c:showVal val="0"/>
          <c:showCatName val="0"/>
          <c:showSerName val="0"/>
          <c:showPercent val="0"/>
          <c:showBubbleSize val="0"/>
        </c:dLbls>
        <c:axId val="72763648"/>
        <c:axId val="73171328"/>
      </c:scatterChart>
      <c:valAx>
        <c:axId val="72763648"/>
        <c:scaling>
          <c:orientation val="minMax"/>
          <c:max val="9.4"/>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171328"/>
        <c:crosses val="autoZero"/>
        <c:crossBetween val="midCat"/>
      </c:valAx>
      <c:valAx>
        <c:axId val="73171328"/>
        <c:scaling>
          <c:orientation val="minMax"/>
          <c:max val="34"/>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636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奈良県王寺町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分子）の構造については、平成２３～２５年度に一般会計にて実施した地方債の繰上償還及び平成２７年度に下水道事業において実施した地方債の繰上償還の影響もあり、減少傾向にある。今後も、急激な上昇を防ぐため、交付税算入のある地方債に限るなど、健全な財政運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奈良県王寺町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将来負担比率（分子）の構造については、将来負担額の内訳として、「一般会計等に係る地方債の現在高」及び「公営企業債等繰入見込額」の２項目が大半を占めている。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また、充当可能財源等の内訳として、「充当可能基金」及び「基準財政需要額算入見込額」の２項目が大半を占めている。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王寺町においては、充当可能財源等が将来負担額を上回っているため、将来負担比率が０となっているが、今後の財政需要に対応するため、引き続き基金の積立てに加え、交付税算入率の高い起債を有効活用するなど、健全な財政運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奈良県王寺町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23,652
23,431
7.01
8,486,009
8,054,834
360,988
5,154,217
6,144,981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平成</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年度において、類似団体内平均を下回る水準となっているが、今後、施設の老朽化に伴い数値が増加するため、王寺町公共施設等総合管理計画や施設毎の個別計画に基づき、計画的な施設の更新を実施する。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8" name="テキスト ボックス 57"/>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60" name="テキスト ボックス 59"/>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2" name="テキスト ボックス 61"/>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4" name="テキスト ボックス 63"/>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6" name="テキスト ボックス 65"/>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8" name="テキスト ボックス 67"/>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70" name="テキスト ボックス 6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164556</xdr:rowOff>
    </xdr:from>
    <xdr:to>
      <xdr:col>3</xdr:col>
      <xdr:colOff>1170940</xdr:colOff>
      <xdr:row>33</xdr:row>
      <xdr:rowOff>136434</xdr:rowOff>
    </xdr:to>
    <xdr:cxnSp macro="">
      <xdr:nvCxnSpPr>
        <xdr:cNvPr id="72" name="直線コネクタ 71"/>
        <xdr:cNvCxnSpPr/>
      </xdr:nvCxnSpPr>
      <xdr:spPr>
        <a:xfrm flipV="1">
          <a:off x="4760595" y="5403306"/>
          <a:ext cx="1270" cy="1172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140261</xdr:rowOff>
    </xdr:from>
    <xdr:ext cx="405111" cy="259045"/>
    <xdr:sp macro="" textlink="">
      <xdr:nvSpPr>
        <xdr:cNvPr id="73" name="有形固定資産減価償却率最小値テキスト"/>
        <xdr:cNvSpPr txBox="1"/>
      </xdr:nvSpPr>
      <xdr:spPr>
        <a:xfrm>
          <a:off x="4813300" y="657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3</xdr:col>
      <xdr:colOff>1082675</xdr:colOff>
      <xdr:row>33</xdr:row>
      <xdr:rowOff>136434</xdr:rowOff>
    </xdr:from>
    <xdr:to>
      <xdr:col>3</xdr:col>
      <xdr:colOff>1260475</xdr:colOff>
      <xdr:row>33</xdr:row>
      <xdr:rowOff>136434</xdr:rowOff>
    </xdr:to>
    <xdr:cxnSp macro="">
      <xdr:nvCxnSpPr>
        <xdr:cNvPr id="74" name="直線コネクタ 73"/>
        <xdr:cNvCxnSpPr/>
      </xdr:nvCxnSpPr>
      <xdr:spPr>
        <a:xfrm>
          <a:off x="4673600" y="657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111233</xdr:rowOff>
    </xdr:from>
    <xdr:ext cx="405111" cy="259045"/>
    <xdr:sp macro="" textlink="">
      <xdr:nvSpPr>
        <xdr:cNvPr id="75" name="有形固定資産減価償却率最大値テキスト"/>
        <xdr:cNvSpPr txBox="1"/>
      </xdr:nvSpPr>
      <xdr:spPr>
        <a:xfrm>
          <a:off x="4813300" y="517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3</xdr:col>
      <xdr:colOff>1082675</xdr:colOff>
      <xdr:row>26</xdr:row>
      <xdr:rowOff>164556</xdr:rowOff>
    </xdr:from>
    <xdr:to>
      <xdr:col>3</xdr:col>
      <xdr:colOff>1260475</xdr:colOff>
      <xdr:row>26</xdr:row>
      <xdr:rowOff>164556</xdr:rowOff>
    </xdr:to>
    <xdr:cxnSp macro="">
      <xdr:nvCxnSpPr>
        <xdr:cNvPr id="76" name="直線コネクタ 75"/>
        <xdr:cNvCxnSpPr/>
      </xdr:nvCxnSpPr>
      <xdr:spPr>
        <a:xfrm>
          <a:off x="4673600" y="540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119397</xdr:rowOff>
    </xdr:from>
    <xdr:ext cx="405111" cy="259045"/>
    <xdr:sp macro="" textlink="">
      <xdr:nvSpPr>
        <xdr:cNvPr id="77" name="有形固定資産減価償却率平均値テキスト"/>
        <xdr:cNvSpPr txBox="1"/>
      </xdr:nvSpPr>
      <xdr:spPr>
        <a:xfrm>
          <a:off x="4813300" y="5701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140970</xdr:rowOff>
    </xdr:from>
    <xdr:to>
      <xdr:col>3</xdr:col>
      <xdr:colOff>1222375</xdr:colOff>
      <xdr:row>29</xdr:row>
      <xdr:rowOff>71120</xdr:rowOff>
    </xdr:to>
    <xdr:sp macro="" textlink="">
      <xdr:nvSpPr>
        <xdr:cNvPr id="78" name="フローチャート : 判断 77"/>
        <xdr:cNvSpPr/>
      </xdr:nvSpPr>
      <xdr:spPr>
        <a:xfrm>
          <a:off x="47117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140970</xdr:rowOff>
    </xdr:from>
    <xdr:to>
      <xdr:col>3</xdr:col>
      <xdr:colOff>511175</xdr:colOff>
      <xdr:row>29</xdr:row>
      <xdr:rowOff>71120</xdr:rowOff>
    </xdr:to>
    <xdr:sp macro="" textlink="">
      <xdr:nvSpPr>
        <xdr:cNvPr id="79" name="フローチャート : 判断 78"/>
        <xdr:cNvSpPr/>
      </xdr:nvSpPr>
      <xdr:spPr>
        <a:xfrm>
          <a:off x="40005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74386</xdr:rowOff>
    </xdr:from>
    <xdr:to>
      <xdr:col>3</xdr:col>
      <xdr:colOff>511175</xdr:colOff>
      <xdr:row>30</xdr:row>
      <xdr:rowOff>4536</xdr:rowOff>
    </xdr:to>
    <xdr:sp macro="" textlink="">
      <xdr:nvSpPr>
        <xdr:cNvPr id="85" name="円/楕円 84"/>
        <xdr:cNvSpPr/>
      </xdr:nvSpPr>
      <xdr:spPr>
        <a:xfrm>
          <a:off x="4000500" y="58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27</xdr:row>
      <xdr:rowOff>87647</xdr:rowOff>
    </xdr:from>
    <xdr:ext cx="405111" cy="259045"/>
    <xdr:sp macro="" textlink="">
      <xdr:nvSpPr>
        <xdr:cNvPr id="86" name="n_1aveValue有形固定資産減価償却率"/>
        <xdr:cNvSpPr txBox="1"/>
      </xdr:nvSpPr>
      <xdr:spPr>
        <a:xfrm>
          <a:off x="3836043"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167113</xdr:rowOff>
    </xdr:from>
    <xdr:ext cx="405111" cy="259045"/>
    <xdr:sp macro="" textlink="">
      <xdr:nvSpPr>
        <xdr:cNvPr id="87" name="n_1mainValue有形固定資産減価償却率"/>
        <xdr:cNvSpPr txBox="1"/>
      </xdr:nvSpPr>
      <xdr:spPr>
        <a:xfrm>
          <a:off x="3836043" y="5920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奈良県王寺町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23,652
23,431
7.01
8,486,009
8,054,834
360,988
5,154,217
6,144,981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9525</xdr:rowOff>
    </xdr:from>
    <xdr:to>
      <xdr:col>6</xdr:col>
      <xdr:colOff>510540</xdr:colOff>
      <xdr:row>40</xdr:row>
      <xdr:rowOff>131445</xdr:rowOff>
    </xdr:to>
    <xdr:cxnSp macro="">
      <xdr:nvCxnSpPr>
        <xdr:cNvPr id="57" name="直線コネクタ 56"/>
        <xdr:cNvCxnSpPr/>
      </xdr:nvCxnSpPr>
      <xdr:spPr>
        <a:xfrm flipV="1">
          <a:off x="4634865" y="5838825"/>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135272</xdr:rowOff>
    </xdr:from>
    <xdr:ext cx="405111" cy="259045"/>
    <xdr:sp macro="" textlink="">
      <xdr:nvSpPr>
        <xdr:cNvPr id="58" name="【道路】&#10;有形固定資産減価償却率最小値テキスト"/>
        <xdr:cNvSpPr txBox="1"/>
      </xdr:nvSpPr>
      <xdr:spPr>
        <a:xfrm>
          <a:off x="47244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422275</xdr:colOff>
      <xdr:row>40</xdr:row>
      <xdr:rowOff>131445</xdr:rowOff>
    </xdr:from>
    <xdr:to>
      <xdr:col>6</xdr:col>
      <xdr:colOff>600075</xdr:colOff>
      <xdr:row>40</xdr:row>
      <xdr:rowOff>131445</xdr:rowOff>
    </xdr:to>
    <xdr:cxnSp macro="">
      <xdr:nvCxnSpPr>
        <xdr:cNvPr id="59" name="直線コネクタ 58"/>
        <xdr:cNvCxnSpPr/>
      </xdr:nvCxnSpPr>
      <xdr:spPr>
        <a:xfrm>
          <a:off x="4546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127652</xdr:rowOff>
    </xdr:from>
    <xdr:ext cx="405111" cy="259045"/>
    <xdr:sp macro="" textlink="">
      <xdr:nvSpPr>
        <xdr:cNvPr id="60" name="【道路】&#10;有形固定資産減価償却率最大値テキスト"/>
        <xdr:cNvSpPr txBox="1"/>
      </xdr:nvSpPr>
      <xdr:spPr>
        <a:xfrm>
          <a:off x="47244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6</xdr:col>
      <xdr:colOff>422275</xdr:colOff>
      <xdr:row>34</xdr:row>
      <xdr:rowOff>9525</xdr:rowOff>
    </xdr:from>
    <xdr:to>
      <xdr:col>6</xdr:col>
      <xdr:colOff>600075</xdr:colOff>
      <xdr:row>34</xdr:row>
      <xdr:rowOff>9525</xdr:rowOff>
    </xdr:to>
    <xdr:cxnSp macro="">
      <xdr:nvCxnSpPr>
        <xdr:cNvPr id="61" name="直線コネクタ 60"/>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43832</xdr:rowOff>
    </xdr:from>
    <xdr:ext cx="405111" cy="259045"/>
    <xdr:sp macro="" textlink="">
      <xdr:nvSpPr>
        <xdr:cNvPr id="62" name="【道路】&#10;有形固定資産減価償却率平均値テキスト"/>
        <xdr:cNvSpPr txBox="1"/>
      </xdr:nvSpPr>
      <xdr:spPr>
        <a:xfrm>
          <a:off x="4724400" y="638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65405</xdr:rowOff>
    </xdr:from>
    <xdr:to>
      <xdr:col>6</xdr:col>
      <xdr:colOff>561975</xdr:colOff>
      <xdr:row>37</xdr:row>
      <xdr:rowOff>167005</xdr:rowOff>
    </xdr:to>
    <xdr:sp macro="" textlink="">
      <xdr:nvSpPr>
        <xdr:cNvPr id="63" name="フローチャート : 判断 62"/>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154940</xdr:rowOff>
    </xdr:from>
    <xdr:to>
      <xdr:col>5</xdr:col>
      <xdr:colOff>409575</xdr:colOff>
      <xdr:row>38</xdr:row>
      <xdr:rowOff>85090</xdr:rowOff>
    </xdr:to>
    <xdr:sp macro="" textlink="">
      <xdr:nvSpPr>
        <xdr:cNvPr id="64" name="フローチャート : 判断 63"/>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17780</xdr:rowOff>
    </xdr:from>
    <xdr:to>
      <xdr:col>5</xdr:col>
      <xdr:colOff>409575</xdr:colOff>
      <xdr:row>38</xdr:row>
      <xdr:rowOff>119380</xdr:rowOff>
    </xdr:to>
    <xdr:sp macro="" textlink="">
      <xdr:nvSpPr>
        <xdr:cNvPr id="70" name="円/楕円 69"/>
        <xdr:cNvSpPr/>
      </xdr:nvSpPr>
      <xdr:spPr>
        <a:xfrm>
          <a:off x="3746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101617</xdr:rowOff>
    </xdr:from>
    <xdr:ext cx="405111" cy="259045"/>
    <xdr:sp macro="" textlink="">
      <xdr:nvSpPr>
        <xdr:cNvPr id="71" name="n_1aveValue【道路】&#10;有形固定資産減価償却率"/>
        <xdr:cNvSpPr txBox="1"/>
      </xdr:nvSpPr>
      <xdr:spPr>
        <a:xfrm>
          <a:off x="3582043"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110507</xdr:rowOff>
    </xdr:from>
    <xdr:ext cx="405111" cy="259045"/>
    <xdr:sp macro="" textlink="">
      <xdr:nvSpPr>
        <xdr:cNvPr id="72" name="n_1mainValue【道路】&#10;有形固定資産減価償却率"/>
        <xdr:cNvSpPr txBox="1"/>
      </xdr:nvSpPr>
      <xdr:spPr>
        <a:xfrm>
          <a:off x="3582043"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14204</xdr:rowOff>
    </xdr:from>
    <xdr:to>
      <xdr:col>15</xdr:col>
      <xdr:colOff>180340</xdr:colOff>
      <xdr:row>42</xdr:row>
      <xdr:rowOff>73091</xdr:rowOff>
    </xdr:to>
    <xdr:cxnSp macro="">
      <xdr:nvCxnSpPr>
        <xdr:cNvPr id="95" name="直線コネクタ 94"/>
        <xdr:cNvCxnSpPr/>
      </xdr:nvCxnSpPr>
      <xdr:spPr>
        <a:xfrm flipV="1">
          <a:off x="10476865" y="5843504"/>
          <a:ext cx="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76918</xdr:rowOff>
    </xdr:from>
    <xdr:ext cx="469744" cy="259045"/>
    <xdr:sp macro="" textlink="">
      <xdr:nvSpPr>
        <xdr:cNvPr id="96" name="【道路】&#10;一人当たり延長最小値テキスト"/>
        <xdr:cNvSpPr txBox="1"/>
      </xdr:nvSpPr>
      <xdr:spPr>
        <a:xfrm>
          <a:off x="10566400" y="727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3.784</a:t>
          </a:r>
          <a:endParaRPr kumimoji="1" lang="ja-JP" altLang="en-US" sz="1000" b="1">
            <a:latin typeface="ＭＳ Ｐゴシック"/>
          </a:endParaRPr>
        </a:p>
      </xdr:txBody>
    </xdr:sp>
    <xdr:clientData/>
  </xdr:oneCellAnchor>
  <xdr:twoCellAnchor>
    <xdr:from>
      <xdr:col>15</xdr:col>
      <xdr:colOff>92075</xdr:colOff>
      <xdr:row>42</xdr:row>
      <xdr:rowOff>73091</xdr:rowOff>
    </xdr:from>
    <xdr:to>
      <xdr:col>15</xdr:col>
      <xdr:colOff>269875</xdr:colOff>
      <xdr:row>42</xdr:row>
      <xdr:rowOff>73091</xdr:rowOff>
    </xdr:to>
    <xdr:cxnSp macro="">
      <xdr:nvCxnSpPr>
        <xdr:cNvPr id="97" name="直線コネクタ 96"/>
        <xdr:cNvCxnSpPr/>
      </xdr:nvCxnSpPr>
      <xdr:spPr>
        <a:xfrm>
          <a:off x="10388600" y="727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132331</xdr:rowOff>
    </xdr:from>
    <xdr:ext cx="534377" cy="259045"/>
    <xdr:sp macro="" textlink="">
      <xdr:nvSpPr>
        <xdr:cNvPr id="98" name="【道路】&#10;一人当たり延長最大値テキスト"/>
        <xdr:cNvSpPr txBox="1"/>
      </xdr:nvSpPr>
      <xdr:spPr>
        <a:xfrm>
          <a:off x="10566400" y="561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19.428</a:t>
          </a:r>
          <a:endParaRPr kumimoji="1" lang="ja-JP" altLang="en-US" sz="1000" b="1">
            <a:latin typeface="ＭＳ Ｐゴシック"/>
          </a:endParaRPr>
        </a:p>
      </xdr:txBody>
    </xdr:sp>
    <xdr:clientData/>
  </xdr:oneCellAnchor>
  <xdr:twoCellAnchor>
    <xdr:from>
      <xdr:col>15</xdr:col>
      <xdr:colOff>92075</xdr:colOff>
      <xdr:row>34</xdr:row>
      <xdr:rowOff>14204</xdr:rowOff>
    </xdr:from>
    <xdr:to>
      <xdr:col>15</xdr:col>
      <xdr:colOff>269875</xdr:colOff>
      <xdr:row>34</xdr:row>
      <xdr:rowOff>14204</xdr:rowOff>
    </xdr:to>
    <xdr:cxnSp macro="">
      <xdr:nvCxnSpPr>
        <xdr:cNvPr id="99" name="直線コネクタ 98"/>
        <xdr:cNvCxnSpPr/>
      </xdr:nvCxnSpPr>
      <xdr:spPr>
        <a:xfrm>
          <a:off x="10388600" y="5843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79265</xdr:rowOff>
    </xdr:from>
    <xdr:ext cx="469744" cy="259045"/>
    <xdr:sp macro="" textlink="">
      <xdr:nvSpPr>
        <xdr:cNvPr id="100" name="【道路】&#10;一人当たり延長平均値テキスト"/>
        <xdr:cNvSpPr txBox="1"/>
      </xdr:nvSpPr>
      <xdr:spPr>
        <a:xfrm>
          <a:off x="10566400" y="6765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100838</xdr:rowOff>
    </xdr:from>
    <xdr:to>
      <xdr:col>15</xdr:col>
      <xdr:colOff>231775</xdr:colOff>
      <xdr:row>40</xdr:row>
      <xdr:rowOff>30988</xdr:rowOff>
    </xdr:to>
    <xdr:sp macro="" textlink="">
      <xdr:nvSpPr>
        <xdr:cNvPr id="101" name="フローチャート : 判断 100"/>
        <xdr:cNvSpPr/>
      </xdr:nvSpPr>
      <xdr:spPr>
        <a:xfrm>
          <a:off x="10426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14336</xdr:rowOff>
    </xdr:from>
    <xdr:to>
      <xdr:col>14</xdr:col>
      <xdr:colOff>79375</xdr:colOff>
      <xdr:row>39</xdr:row>
      <xdr:rowOff>115936</xdr:rowOff>
    </xdr:to>
    <xdr:sp macro="" textlink="">
      <xdr:nvSpPr>
        <xdr:cNvPr id="102" name="フローチャート : 判断 101"/>
        <xdr:cNvSpPr/>
      </xdr:nvSpPr>
      <xdr:spPr>
        <a:xfrm>
          <a:off x="9588500" y="670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87579</xdr:rowOff>
    </xdr:from>
    <xdr:to>
      <xdr:col>14</xdr:col>
      <xdr:colOff>79375</xdr:colOff>
      <xdr:row>42</xdr:row>
      <xdr:rowOff>17729</xdr:rowOff>
    </xdr:to>
    <xdr:sp macro="" textlink="">
      <xdr:nvSpPr>
        <xdr:cNvPr id="108" name="円/楕円 107"/>
        <xdr:cNvSpPr/>
      </xdr:nvSpPr>
      <xdr:spPr>
        <a:xfrm>
          <a:off x="9588500" y="711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132463</xdr:rowOff>
    </xdr:from>
    <xdr:ext cx="469744" cy="259045"/>
    <xdr:sp macro="" textlink="">
      <xdr:nvSpPr>
        <xdr:cNvPr id="109" name="n_1aveValue【道路】&#10;一人当たり延長"/>
        <xdr:cNvSpPr txBox="1"/>
      </xdr:nvSpPr>
      <xdr:spPr>
        <a:xfrm>
          <a:off x="9391727" y="6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9.496</a:t>
          </a:r>
          <a:endParaRPr kumimoji="1" lang="ja-JP" altLang="en-US" sz="1000" b="1">
            <a:solidFill>
              <a:srgbClr val="000080"/>
            </a:solidFill>
            <a:latin typeface="ＭＳ Ｐゴシック"/>
          </a:endParaRPr>
        </a:p>
      </xdr:txBody>
    </xdr:sp>
    <xdr:clientData/>
  </xdr:oneCellAnchor>
  <xdr:oneCellAnchor>
    <xdr:from>
      <xdr:col>13</xdr:col>
      <xdr:colOff>466802</xdr:colOff>
      <xdr:row>42</xdr:row>
      <xdr:rowOff>8856</xdr:rowOff>
    </xdr:from>
    <xdr:ext cx="469744" cy="259045"/>
    <xdr:sp macro="" textlink="">
      <xdr:nvSpPr>
        <xdr:cNvPr id="110" name="n_1mainValue【道路】&#10;一人当たり延長"/>
        <xdr:cNvSpPr txBox="1"/>
      </xdr:nvSpPr>
      <xdr:spPr>
        <a:xfrm>
          <a:off x="9391727" y="720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5" name="テキスト ボックス 13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127363</xdr:rowOff>
    </xdr:from>
    <xdr:to>
      <xdr:col>6</xdr:col>
      <xdr:colOff>510540</xdr:colOff>
      <xdr:row>60</xdr:row>
      <xdr:rowOff>48985</xdr:rowOff>
    </xdr:to>
    <xdr:cxnSp macro="">
      <xdr:nvCxnSpPr>
        <xdr:cNvPr id="137" name="直線コネクタ 136"/>
        <xdr:cNvCxnSpPr/>
      </xdr:nvCxnSpPr>
      <xdr:spPr>
        <a:xfrm flipV="1">
          <a:off x="4634865" y="9385663"/>
          <a:ext cx="0" cy="950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52812</xdr:rowOff>
    </xdr:from>
    <xdr:ext cx="405111" cy="259045"/>
    <xdr:sp macro="" textlink="">
      <xdr:nvSpPr>
        <xdr:cNvPr id="138" name="【橋りょう・トンネル】&#10;有形固定資産減価償却率最小値テキスト"/>
        <xdr:cNvSpPr txBox="1"/>
      </xdr:nvSpPr>
      <xdr:spPr>
        <a:xfrm>
          <a:off x="4724400" y="10339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6</xdr:col>
      <xdr:colOff>422275</xdr:colOff>
      <xdr:row>60</xdr:row>
      <xdr:rowOff>48985</xdr:rowOff>
    </xdr:from>
    <xdr:to>
      <xdr:col>6</xdr:col>
      <xdr:colOff>600075</xdr:colOff>
      <xdr:row>60</xdr:row>
      <xdr:rowOff>48985</xdr:rowOff>
    </xdr:to>
    <xdr:cxnSp macro="">
      <xdr:nvCxnSpPr>
        <xdr:cNvPr id="139" name="直線コネクタ 138"/>
        <xdr:cNvCxnSpPr/>
      </xdr:nvCxnSpPr>
      <xdr:spPr>
        <a:xfrm>
          <a:off x="4546600" y="1033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74040</xdr:rowOff>
    </xdr:from>
    <xdr:ext cx="405111" cy="259045"/>
    <xdr:sp macro="" textlink="">
      <xdr:nvSpPr>
        <xdr:cNvPr id="140" name="【橋りょう・トンネル】&#10;有形固定資産減価償却率最大値テキスト"/>
        <xdr:cNvSpPr txBox="1"/>
      </xdr:nvSpPr>
      <xdr:spPr>
        <a:xfrm>
          <a:off x="4724400" y="9160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a:t>
          </a:r>
          <a:endParaRPr kumimoji="1" lang="ja-JP" altLang="en-US" sz="1000" b="1">
            <a:latin typeface="ＭＳ Ｐゴシック"/>
          </a:endParaRPr>
        </a:p>
      </xdr:txBody>
    </xdr:sp>
    <xdr:clientData/>
  </xdr:oneCellAnchor>
  <xdr:twoCellAnchor>
    <xdr:from>
      <xdr:col>6</xdr:col>
      <xdr:colOff>422275</xdr:colOff>
      <xdr:row>54</xdr:row>
      <xdr:rowOff>127363</xdr:rowOff>
    </xdr:from>
    <xdr:to>
      <xdr:col>6</xdr:col>
      <xdr:colOff>600075</xdr:colOff>
      <xdr:row>54</xdr:row>
      <xdr:rowOff>127363</xdr:rowOff>
    </xdr:to>
    <xdr:cxnSp macro="">
      <xdr:nvCxnSpPr>
        <xdr:cNvPr id="141" name="直線コネクタ 140"/>
        <xdr:cNvCxnSpPr/>
      </xdr:nvCxnSpPr>
      <xdr:spPr>
        <a:xfrm>
          <a:off x="4546600" y="93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59889</xdr:rowOff>
    </xdr:from>
    <xdr:ext cx="405111" cy="259045"/>
    <xdr:sp macro="" textlink="">
      <xdr:nvSpPr>
        <xdr:cNvPr id="142" name="【橋りょう・トンネル】&#10;有形固定資産減価償却率平均値テキスト"/>
        <xdr:cNvSpPr txBox="1"/>
      </xdr:nvSpPr>
      <xdr:spPr>
        <a:xfrm>
          <a:off x="4724400" y="98325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81462</xdr:rowOff>
    </xdr:from>
    <xdr:to>
      <xdr:col>6</xdr:col>
      <xdr:colOff>561975</xdr:colOff>
      <xdr:row>58</xdr:row>
      <xdr:rowOff>11612</xdr:rowOff>
    </xdr:to>
    <xdr:sp macro="" textlink="">
      <xdr:nvSpPr>
        <xdr:cNvPr id="143" name="フローチャート : 判断 142"/>
        <xdr:cNvSpPr/>
      </xdr:nvSpPr>
      <xdr:spPr>
        <a:xfrm>
          <a:off x="4584700" y="98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40640</xdr:rowOff>
    </xdr:from>
    <xdr:to>
      <xdr:col>5</xdr:col>
      <xdr:colOff>409575</xdr:colOff>
      <xdr:row>58</xdr:row>
      <xdr:rowOff>142240</xdr:rowOff>
    </xdr:to>
    <xdr:sp macro="" textlink="">
      <xdr:nvSpPr>
        <xdr:cNvPr id="144" name="フローチャート : 判断 143"/>
        <xdr:cNvSpPr/>
      </xdr:nvSpPr>
      <xdr:spPr>
        <a:xfrm>
          <a:off x="3746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19413</xdr:rowOff>
    </xdr:from>
    <xdr:to>
      <xdr:col>5</xdr:col>
      <xdr:colOff>409575</xdr:colOff>
      <xdr:row>63</xdr:row>
      <xdr:rowOff>121013</xdr:rowOff>
    </xdr:to>
    <xdr:sp macro="" textlink="">
      <xdr:nvSpPr>
        <xdr:cNvPr id="150" name="円/楕円 149"/>
        <xdr:cNvSpPr/>
      </xdr:nvSpPr>
      <xdr:spPr>
        <a:xfrm>
          <a:off x="37465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158767</xdr:rowOff>
    </xdr:from>
    <xdr:ext cx="405111" cy="259045"/>
    <xdr:sp macro="" textlink="">
      <xdr:nvSpPr>
        <xdr:cNvPr id="151" name="n_1aveValue【橋りょう・トンネル】&#10;有形固定資産減価償却率"/>
        <xdr:cNvSpPr txBox="1"/>
      </xdr:nvSpPr>
      <xdr:spPr>
        <a:xfrm>
          <a:off x="3582043"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112140</xdr:rowOff>
    </xdr:from>
    <xdr:ext cx="405111" cy="259045"/>
    <xdr:sp macro="" textlink="">
      <xdr:nvSpPr>
        <xdr:cNvPr id="152" name="n_1mainValue【橋りょう・トンネル】&#10;有形固定資産減価償却率"/>
        <xdr:cNvSpPr txBox="1"/>
      </xdr:nvSpPr>
      <xdr:spPr>
        <a:xfrm>
          <a:off x="3582043" y="1091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4" name="テキスト ボックス 16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6" name="テキスト ボックス 16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8" name="テキスト ボックス 16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0" name="テキスト ボックス 16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2" name="テキスト ボックス 17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4" name="テキスト ボックス 17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50509</xdr:rowOff>
    </xdr:from>
    <xdr:to>
      <xdr:col>15</xdr:col>
      <xdr:colOff>180340</xdr:colOff>
      <xdr:row>64</xdr:row>
      <xdr:rowOff>35799</xdr:rowOff>
    </xdr:to>
    <xdr:cxnSp macro="">
      <xdr:nvCxnSpPr>
        <xdr:cNvPr id="176" name="直線コネクタ 175"/>
        <xdr:cNvCxnSpPr/>
      </xdr:nvCxnSpPr>
      <xdr:spPr>
        <a:xfrm flipV="1">
          <a:off x="10476865" y="9480259"/>
          <a:ext cx="0" cy="152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39626</xdr:rowOff>
    </xdr:from>
    <xdr:ext cx="534377" cy="259045"/>
    <xdr:sp macro="" textlink="">
      <xdr:nvSpPr>
        <xdr:cNvPr id="177" name="【橋りょう・トンネル】&#10;一人当たり有形固定資産（償却資産）額最小値テキスト"/>
        <xdr:cNvSpPr txBox="1"/>
      </xdr:nvSpPr>
      <xdr:spPr>
        <a:xfrm>
          <a:off x="10566400" y="110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10,604</a:t>
          </a:r>
          <a:endParaRPr kumimoji="1" lang="ja-JP" altLang="en-US" sz="1000" b="1">
            <a:latin typeface="ＭＳ Ｐゴシック"/>
          </a:endParaRPr>
        </a:p>
      </xdr:txBody>
    </xdr:sp>
    <xdr:clientData/>
  </xdr:oneCellAnchor>
  <xdr:twoCellAnchor>
    <xdr:from>
      <xdr:col>15</xdr:col>
      <xdr:colOff>92075</xdr:colOff>
      <xdr:row>64</xdr:row>
      <xdr:rowOff>35799</xdr:rowOff>
    </xdr:from>
    <xdr:to>
      <xdr:col>15</xdr:col>
      <xdr:colOff>269875</xdr:colOff>
      <xdr:row>64</xdr:row>
      <xdr:rowOff>35799</xdr:rowOff>
    </xdr:to>
    <xdr:cxnSp macro="">
      <xdr:nvCxnSpPr>
        <xdr:cNvPr id="178" name="直線コネクタ 177"/>
        <xdr:cNvCxnSpPr/>
      </xdr:nvCxnSpPr>
      <xdr:spPr>
        <a:xfrm>
          <a:off x="10388600" y="1100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168636</xdr:rowOff>
    </xdr:from>
    <xdr:ext cx="599010" cy="259045"/>
    <xdr:sp macro="" textlink="">
      <xdr:nvSpPr>
        <xdr:cNvPr id="179" name="【橋りょう・トンネル】&#10;一人当たり有形固定資産（償却資産）額最大値テキスト"/>
        <xdr:cNvSpPr txBox="1"/>
      </xdr:nvSpPr>
      <xdr:spPr>
        <a:xfrm>
          <a:off x="10566400" y="925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411,743</a:t>
          </a:r>
          <a:endParaRPr kumimoji="1" lang="ja-JP" altLang="en-US" sz="1000" b="1">
            <a:latin typeface="ＭＳ Ｐゴシック"/>
          </a:endParaRPr>
        </a:p>
      </xdr:txBody>
    </xdr:sp>
    <xdr:clientData/>
  </xdr:oneCellAnchor>
  <xdr:twoCellAnchor>
    <xdr:from>
      <xdr:col>15</xdr:col>
      <xdr:colOff>92075</xdr:colOff>
      <xdr:row>55</xdr:row>
      <xdr:rowOff>50509</xdr:rowOff>
    </xdr:from>
    <xdr:to>
      <xdr:col>15</xdr:col>
      <xdr:colOff>269875</xdr:colOff>
      <xdr:row>55</xdr:row>
      <xdr:rowOff>50509</xdr:rowOff>
    </xdr:to>
    <xdr:cxnSp macro="">
      <xdr:nvCxnSpPr>
        <xdr:cNvPr id="180" name="直線コネクタ 179"/>
        <xdr:cNvCxnSpPr/>
      </xdr:nvCxnSpPr>
      <xdr:spPr>
        <a:xfrm>
          <a:off x="10388600" y="948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157880</xdr:rowOff>
    </xdr:from>
    <xdr:ext cx="599010" cy="259045"/>
    <xdr:sp macro="" textlink="">
      <xdr:nvSpPr>
        <xdr:cNvPr id="181" name="【橋りょう・トンネル】&#10;一人当たり有形固定資産（償却資産）額平均値テキスト"/>
        <xdr:cNvSpPr txBox="1"/>
      </xdr:nvSpPr>
      <xdr:spPr>
        <a:xfrm>
          <a:off x="10566400" y="104448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139,566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8003</xdr:rowOff>
    </xdr:from>
    <xdr:to>
      <xdr:col>15</xdr:col>
      <xdr:colOff>231775</xdr:colOff>
      <xdr:row>61</xdr:row>
      <xdr:rowOff>109603</xdr:rowOff>
    </xdr:to>
    <xdr:sp macro="" textlink="">
      <xdr:nvSpPr>
        <xdr:cNvPr id="182" name="フローチャート : 判断 181"/>
        <xdr:cNvSpPr/>
      </xdr:nvSpPr>
      <xdr:spPr>
        <a:xfrm>
          <a:off x="10426700" y="104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152795</xdr:rowOff>
    </xdr:from>
    <xdr:to>
      <xdr:col>14</xdr:col>
      <xdr:colOff>79375</xdr:colOff>
      <xdr:row>61</xdr:row>
      <xdr:rowOff>82945</xdr:rowOff>
    </xdr:to>
    <xdr:sp macro="" textlink="">
      <xdr:nvSpPr>
        <xdr:cNvPr id="183" name="フローチャート : 判断 182"/>
        <xdr:cNvSpPr/>
      </xdr:nvSpPr>
      <xdr:spPr>
        <a:xfrm>
          <a:off x="9588500" y="1043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4" name="テキスト ボックス 18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5" name="テキスト ボックス 18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6" name="テキスト ボックス 18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7" name="テキスト ボックス 18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8" name="テキスト ボックス 18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84668</xdr:rowOff>
    </xdr:from>
    <xdr:to>
      <xdr:col>14</xdr:col>
      <xdr:colOff>79375</xdr:colOff>
      <xdr:row>62</xdr:row>
      <xdr:rowOff>14818</xdr:rowOff>
    </xdr:to>
    <xdr:sp macro="" textlink="">
      <xdr:nvSpPr>
        <xdr:cNvPr id="189" name="円/楕円 188"/>
        <xdr:cNvSpPr/>
      </xdr:nvSpPr>
      <xdr:spPr>
        <a:xfrm>
          <a:off x="9588500" y="105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99472</xdr:rowOff>
    </xdr:from>
    <xdr:ext cx="599010" cy="259045"/>
    <xdr:sp macro="" textlink="">
      <xdr:nvSpPr>
        <xdr:cNvPr id="190" name="n_1aveValue【橋りょう・トンネル】&#10;一人当たり有形固定資産（償却資産）額"/>
        <xdr:cNvSpPr txBox="1"/>
      </xdr:nvSpPr>
      <xdr:spPr>
        <a:xfrm>
          <a:off x="9327094" y="1021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146,563</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5945</xdr:rowOff>
    </xdr:from>
    <xdr:ext cx="599010" cy="259045"/>
    <xdr:sp macro="" textlink="">
      <xdr:nvSpPr>
        <xdr:cNvPr id="191" name="n_1mainValue【橋りょう・トンネル】&#10;一人当たり有形固定資産（償却資産）額"/>
        <xdr:cNvSpPr txBox="1"/>
      </xdr:nvSpPr>
      <xdr:spPr>
        <a:xfrm>
          <a:off x="9327094" y="1063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119,444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2" name="テキスト ボックス 20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3" name="直線コネクタ 20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4" name="テキスト ボックス 20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5" name="直線コネクタ 20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6" name="テキスト ボックス 20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7" name="直線コネクタ 20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8" name="テキスト ボックス 20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9" name="直線コネクタ 20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0" name="テキスト ボックス 20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47244</xdr:rowOff>
    </xdr:to>
    <xdr:cxnSp macro="">
      <xdr:nvCxnSpPr>
        <xdr:cNvPr id="214" name="直線コネクタ 213"/>
        <xdr:cNvCxnSpPr/>
      </xdr:nvCxnSpPr>
      <xdr:spPr>
        <a:xfrm flipV="1">
          <a:off x="4634865" y="13411200"/>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51071</xdr:rowOff>
    </xdr:from>
    <xdr:ext cx="405111" cy="259045"/>
    <xdr:sp macro="" textlink="">
      <xdr:nvSpPr>
        <xdr:cNvPr id="215" name="【公営住宅】&#10;有形固定資産減価償却率最小値テキスト"/>
        <xdr:cNvSpPr txBox="1"/>
      </xdr:nvSpPr>
      <xdr:spPr>
        <a:xfrm>
          <a:off x="4724400" y="1479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422275</xdr:colOff>
      <xdr:row>86</xdr:row>
      <xdr:rowOff>47244</xdr:rowOff>
    </xdr:from>
    <xdr:to>
      <xdr:col>6</xdr:col>
      <xdr:colOff>600075</xdr:colOff>
      <xdr:row>86</xdr:row>
      <xdr:rowOff>47244</xdr:rowOff>
    </xdr:to>
    <xdr:cxnSp macro="">
      <xdr:nvCxnSpPr>
        <xdr:cNvPr id="216" name="直線コネクタ 215"/>
        <xdr:cNvCxnSpPr/>
      </xdr:nvCxnSpPr>
      <xdr:spPr>
        <a:xfrm>
          <a:off x="4546600" y="1479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17" name="【公営住宅】&#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18" name="直線コネクタ 217"/>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16019</xdr:rowOff>
    </xdr:from>
    <xdr:ext cx="405111" cy="259045"/>
    <xdr:sp macro="" textlink="">
      <xdr:nvSpPr>
        <xdr:cNvPr id="219" name="【公営住宅】&#10;有形固定資産減価償却率平均値テキスト"/>
        <xdr:cNvSpPr txBox="1"/>
      </xdr:nvSpPr>
      <xdr:spPr>
        <a:xfrm>
          <a:off x="4724400" y="14074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37592</xdr:rowOff>
    </xdr:from>
    <xdr:to>
      <xdr:col>6</xdr:col>
      <xdr:colOff>561975</xdr:colOff>
      <xdr:row>82</xdr:row>
      <xdr:rowOff>139192</xdr:rowOff>
    </xdr:to>
    <xdr:sp macro="" textlink="">
      <xdr:nvSpPr>
        <xdr:cNvPr id="220" name="フローチャート : 判断 219"/>
        <xdr:cNvSpPr/>
      </xdr:nvSpPr>
      <xdr:spPr>
        <a:xfrm>
          <a:off x="45847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221" name="フローチャート : 判断 220"/>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156463</xdr:rowOff>
    </xdr:from>
    <xdr:to>
      <xdr:col>5</xdr:col>
      <xdr:colOff>409575</xdr:colOff>
      <xdr:row>83</xdr:row>
      <xdr:rowOff>86613</xdr:rowOff>
    </xdr:to>
    <xdr:sp macro="" textlink="">
      <xdr:nvSpPr>
        <xdr:cNvPr id="227" name="円/楕円 226"/>
        <xdr:cNvSpPr/>
      </xdr:nvSpPr>
      <xdr:spPr>
        <a:xfrm>
          <a:off x="3746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93997</xdr:rowOff>
    </xdr:from>
    <xdr:ext cx="405111" cy="259045"/>
    <xdr:sp macro="" textlink="">
      <xdr:nvSpPr>
        <xdr:cNvPr id="228" name="n_1aveValue【公営住宅】&#10;有形固定資産減価償却率"/>
        <xdr:cNvSpPr txBox="1"/>
      </xdr:nvSpPr>
      <xdr:spPr>
        <a:xfrm>
          <a:off x="3582043"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77740</xdr:rowOff>
    </xdr:from>
    <xdr:ext cx="405111" cy="259045"/>
    <xdr:sp macro="" textlink="">
      <xdr:nvSpPr>
        <xdr:cNvPr id="229" name="n_1mainValue【公営住宅】&#10;有形固定資産減価償却率"/>
        <xdr:cNvSpPr txBox="1"/>
      </xdr:nvSpPr>
      <xdr:spPr>
        <a:xfrm>
          <a:off x="3582043" y="14308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0" name="直線コネクタ 23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1" name="テキスト ボックス 24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2" name="直線コネクタ 24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3" name="テキスト ボックス 24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4" name="直線コネクタ 24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5" name="テキスト ボックス 24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6" name="直線コネクタ 24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7" name="テキスト ボックス 24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8" name="直線コネクタ 24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9" name="テキスト ボックス 24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0" name="直線コネクタ 24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1" name="テキスト ボックス 25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142875</xdr:rowOff>
    </xdr:from>
    <xdr:to>
      <xdr:col>15</xdr:col>
      <xdr:colOff>180340</xdr:colOff>
      <xdr:row>86</xdr:row>
      <xdr:rowOff>109728</xdr:rowOff>
    </xdr:to>
    <xdr:cxnSp macro="">
      <xdr:nvCxnSpPr>
        <xdr:cNvPr id="253" name="直線コネクタ 252"/>
        <xdr:cNvCxnSpPr/>
      </xdr:nvCxnSpPr>
      <xdr:spPr>
        <a:xfrm flipV="1">
          <a:off x="10476865" y="13344525"/>
          <a:ext cx="0" cy="1509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113555</xdr:rowOff>
    </xdr:from>
    <xdr:ext cx="469744" cy="259045"/>
    <xdr:sp macro="" textlink="">
      <xdr:nvSpPr>
        <xdr:cNvPr id="254" name="【公営住宅】&#10;一人当たり面積最小値テキスト"/>
        <xdr:cNvSpPr txBox="1"/>
      </xdr:nvSpPr>
      <xdr:spPr>
        <a:xfrm>
          <a:off x="105664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109728</xdr:rowOff>
    </xdr:from>
    <xdr:to>
      <xdr:col>15</xdr:col>
      <xdr:colOff>269875</xdr:colOff>
      <xdr:row>86</xdr:row>
      <xdr:rowOff>109728</xdr:rowOff>
    </xdr:to>
    <xdr:cxnSp macro="">
      <xdr:nvCxnSpPr>
        <xdr:cNvPr id="255" name="直線コネクタ 254"/>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89552</xdr:rowOff>
    </xdr:from>
    <xdr:ext cx="469744" cy="259045"/>
    <xdr:sp macro="" textlink="">
      <xdr:nvSpPr>
        <xdr:cNvPr id="256" name="【公営住宅】&#10;一人当たり面積最大値テキスト"/>
        <xdr:cNvSpPr txBox="1"/>
      </xdr:nvSpPr>
      <xdr:spPr>
        <a:xfrm>
          <a:off x="10566400" y="1311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3.975</a:t>
          </a:r>
          <a:endParaRPr kumimoji="1" lang="ja-JP" altLang="en-US" sz="1000" b="1">
            <a:latin typeface="ＭＳ Ｐゴシック"/>
          </a:endParaRPr>
        </a:p>
      </xdr:txBody>
    </xdr:sp>
    <xdr:clientData/>
  </xdr:oneCellAnchor>
  <xdr:twoCellAnchor>
    <xdr:from>
      <xdr:col>15</xdr:col>
      <xdr:colOff>92075</xdr:colOff>
      <xdr:row>77</xdr:row>
      <xdr:rowOff>142875</xdr:rowOff>
    </xdr:from>
    <xdr:to>
      <xdr:col>15</xdr:col>
      <xdr:colOff>269875</xdr:colOff>
      <xdr:row>77</xdr:row>
      <xdr:rowOff>142875</xdr:rowOff>
    </xdr:to>
    <xdr:cxnSp macro="">
      <xdr:nvCxnSpPr>
        <xdr:cNvPr id="257" name="直線コネクタ 256"/>
        <xdr:cNvCxnSpPr/>
      </xdr:nvCxnSpPr>
      <xdr:spPr>
        <a:xfrm>
          <a:off x="10388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128415</xdr:rowOff>
    </xdr:from>
    <xdr:ext cx="469744" cy="259045"/>
    <xdr:sp macro="" textlink="">
      <xdr:nvSpPr>
        <xdr:cNvPr id="258" name="【公営住宅】&#10;一人当たり面積平均値テキスト"/>
        <xdr:cNvSpPr txBox="1"/>
      </xdr:nvSpPr>
      <xdr:spPr>
        <a:xfrm>
          <a:off x="10566400" y="14530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0.673</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149988</xdr:rowOff>
    </xdr:from>
    <xdr:to>
      <xdr:col>15</xdr:col>
      <xdr:colOff>231775</xdr:colOff>
      <xdr:row>85</xdr:row>
      <xdr:rowOff>80138</xdr:rowOff>
    </xdr:to>
    <xdr:sp macro="" textlink="">
      <xdr:nvSpPr>
        <xdr:cNvPr id="259" name="フローチャート : 判断 258"/>
        <xdr:cNvSpPr/>
      </xdr:nvSpPr>
      <xdr:spPr>
        <a:xfrm>
          <a:off x="10426700" y="1455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29590</xdr:rowOff>
    </xdr:from>
    <xdr:to>
      <xdr:col>14</xdr:col>
      <xdr:colOff>79375</xdr:colOff>
      <xdr:row>85</xdr:row>
      <xdr:rowOff>131190</xdr:rowOff>
    </xdr:to>
    <xdr:sp macro="" textlink="">
      <xdr:nvSpPr>
        <xdr:cNvPr id="260" name="フローチャート : 判断 259"/>
        <xdr:cNvSpPr/>
      </xdr:nvSpPr>
      <xdr:spPr>
        <a:xfrm>
          <a:off x="9588500" y="1460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1" name="テキスト ボックス 2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2" name="テキスト ボックス 2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3" name="テキスト ボックス 2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4" name="テキスト ボックス 2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5" name="テキスト ボックス 2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98552</xdr:rowOff>
    </xdr:from>
    <xdr:to>
      <xdr:col>14</xdr:col>
      <xdr:colOff>79375</xdr:colOff>
      <xdr:row>85</xdr:row>
      <xdr:rowOff>28702</xdr:rowOff>
    </xdr:to>
    <xdr:sp macro="" textlink="">
      <xdr:nvSpPr>
        <xdr:cNvPr id="266" name="円/楕円 265"/>
        <xdr:cNvSpPr/>
      </xdr:nvSpPr>
      <xdr:spPr>
        <a:xfrm>
          <a:off x="9588500" y="1450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122317</xdr:rowOff>
    </xdr:from>
    <xdr:ext cx="469744" cy="259045"/>
    <xdr:sp macro="" textlink="">
      <xdr:nvSpPr>
        <xdr:cNvPr id="267" name="n_1aveValue【公営住宅】&#10;一人当たり面積"/>
        <xdr:cNvSpPr txBox="1"/>
      </xdr:nvSpPr>
      <xdr:spPr>
        <a:xfrm>
          <a:off x="9391727" y="1469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0.539</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45229</xdr:rowOff>
    </xdr:from>
    <xdr:ext cx="469744" cy="259045"/>
    <xdr:sp macro="" textlink="">
      <xdr:nvSpPr>
        <xdr:cNvPr id="268" name="n_1mainValue【公営住宅】&#10;一人当たり面積"/>
        <xdr:cNvSpPr txBox="1"/>
      </xdr:nvSpPr>
      <xdr:spPr>
        <a:xfrm>
          <a:off x="9391727" y="142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0.808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9" name="正方形/長方形 2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0" name="正方形/長方形 26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1" name="正方形/長方形 27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2" name="正方形/長方形 27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3" name="正方形/長方形 27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4" name="正方形/長方形 27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5" name="正方形/長方形 27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6" name="正方形/長方形 27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7" name="正方形/長方形 27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8" name="正方形/長方形 27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9" name="正方形/長方形 27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0" name="正方形/長方形 27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1" name="正方形/長方形 28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2" name="正方形/長方形 28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3" name="正方形/長方形 28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4" name="正方形/長方形 28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5" name="正方形/長方形 2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6" name="正方形/長方形 2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7" name="正方形/長方形 2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8" name="正方形/長方形 2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9" name="正方形/長方形 2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0" name="正方形/長方形 2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1" name="正方形/長方形 2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2" name="正方形/長方形 2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3" name="テキスト ボックス 2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4" name="直線コネクタ 2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5" name="テキスト ボックス 29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6" name="直線コネクタ 2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7" name="テキスト ボックス 29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8" name="直線コネクタ 2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9" name="テキスト ボックス 2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0" name="直線コネクタ 2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1" name="テキスト ボックス 3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2" name="直線コネクタ 3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3" name="テキスト ボックス 3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4" name="直線コネクタ 3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5" name="テキスト ボックス 30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6" name="直線コネクタ 3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7" name="テキスト ボックス 30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41</xdr:row>
      <xdr:rowOff>24765</xdr:rowOff>
    </xdr:to>
    <xdr:cxnSp macro="">
      <xdr:nvCxnSpPr>
        <xdr:cNvPr id="309" name="直線コネクタ 308"/>
        <xdr:cNvCxnSpPr/>
      </xdr:nvCxnSpPr>
      <xdr:spPr>
        <a:xfrm flipV="1">
          <a:off x="16318864" y="58769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28592</xdr:rowOff>
    </xdr:from>
    <xdr:ext cx="405111" cy="259045"/>
    <xdr:sp macro="" textlink="">
      <xdr:nvSpPr>
        <xdr:cNvPr id="310" name="【認定こども園・幼稚園・保育所】&#10;有形固定資産減価償却率最小値テキスト"/>
        <xdr:cNvSpPr txBox="1"/>
      </xdr:nvSpPr>
      <xdr:spPr>
        <a:xfrm>
          <a:off x="164084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41</xdr:row>
      <xdr:rowOff>24765</xdr:rowOff>
    </xdr:from>
    <xdr:to>
      <xdr:col>23</xdr:col>
      <xdr:colOff>606425</xdr:colOff>
      <xdr:row>41</xdr:row>
      <xdr:rowOff>24765</xdr:rowOff>
    </xdr:to>
    <xdr:cxnSp macro="">
      <xdr:nvCxnSpPr>
        <xdr:cNvPr id="311" name="直線コネクタ 310"/>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12"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13" name="直線コネクタ 312"/>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81932</xdr:rowOff>
    </xdr:from>
    <xdr:ext cx="405111" cy="259045"/>
    <xdr:sp macro="" textlink="">
      <xdr:nvSpPr>
        <xdr:cNvPr id="314" name="【認定こども園・幼稚園・保育所】&#10;有形固定資産減価償却率平均値テキスト"/>
        <xdr:cNvSpPr txBox="1"/>
      </xdr:nvSpPr>
      <xdr:spPr>
        <a:xfrm>
          <a:off x="16408400" y="659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103505</xdr:rowOff>
    </xdr:from>
    <xdr:to>
      <xdr:col>23</xdr:col>
      <xdr:colOff>568325</xdr:colOff>
      <xdr:row>39</xdr:row>
      <xdr:rowOff>33655</xdr:rowOff>
    </xdr:to>
    <xdr:sp macro="" textlink="">
      <xdr:nvSpPr>
        <xdr:cNvPr id="315" name="フローチャート : 判断 314"/>
        <xdr:cNvSpPr/>
      </xdr:nvSpPr>
      <xdr:spPr>
        <a:xfrm>
          <a:off x="162687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162560</xdr:rowOff>
    </xdr:from>
    <xdr:to>
      <xdr:col>22</xdr:col>
      <xdr:colOff>415925</xdr:colOff>
      <xdr:row>38</xdr:row>
      <xdr:rowOff>92710</xdr:rowOff>
    </xdr:to>
    <xdr:sp macro="" textlink="">
      <xdr:nvSpPr>
        <xdr:cNvPr id="316" name="フローチャート : 判断 315"/>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7" name="テキスト ボックス 31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8" name="テキスト ボックス 31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9" name="テキスト ボックス 31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0" name="テキスト ボックス 31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1" name="テキスト ボックス 32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50165</xdr:rowOff>
    </xdr:from>
    <xdr:to>
      <xdr:col>22</xdr:col>
      <xdr:colOff>415925</xdr:colOff>
      <xdr:row>38</xdr:row>
      <xdr:rowOff>151765</xdr:rowOff>
    </xdr:to>
    <xdr:sp macro="" textlink="">
      <xdr:nvSpPr>
        <xdr:cNvPr id="322" name="円/楕円 321"/>
        <xdr:cNvSpPr/>
      </xdr:nvSpPr>
      <xdr:spPr>
        <a:xfrm>
          <a:off x="15430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109237</xdr:rowOff>
    </xdr:from>
    <xdr:ext cx="405111" cy="259045"/>
    <xdr:sp macro="" textlink="">
      <xdr:nvSpPr>
        <xdr:cNvPr id="323" name="n_1aveValue【認定こども園・幼稚園・保育所】&#10;有形固定資産減価償却率"/>
        <xdr:cNvSpPr txBox="1"/>
      </xdr:nvSpPr>
      <xdr:spPr>
        <a:xfrm>
          <a:off x="15266043"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142892</xdr:rowOff>
    </xdr:from>
    <xdr:ext cx="405111" cy="259045"/>
    <xdr:sp macro="" textlink="">
      <xdr:nvSpPr>
        <xdr:cNvPr id="324" name="n_1mainValue【認定こども園・幼稚園・保育所】&#10;有形固定資産減価償却率"/>
        <xdr:cNvSpPr txBox="1"/>
      </xdr:nvSpPr>
      <xdr:spPr>
        <a:xfrm>
          <a:off x="15266043"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5" name="正方形/長方形 3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6" name="正方形/長方形 3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7" name="正方形/長方形 3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8" name="正方形/長方形 3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9" name="正方形/長方形 3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0" name="正方形/長方形 3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1" name="正方形/長方形 3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2" name="正方形/長方形 3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3" name="テキスト ボックス 3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4" name="直線コネクタ 3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5" name="直線コネクタ 33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6" name="テキスト ボックス 33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7" name="直線コネクタ 33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8" name="テキスト ボックス 33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9" name="直線コネクタ 33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40" name="テキスト ボックス 33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1" name="直線コネクタ 34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2" name="テキスト ボックス 34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3" name="直線コネクタ 34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4" name="テキスト ボックス 34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5" name="直線コネクタ 3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6" name="テキスト ボックス 34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78105</xdr:rowOff>
    </xdr:from>
    <xdr:to>
      <xdr:col>32</xdr:col>
      <xdr:colOff>186689</xdr:colOff>
      <xdr:row>42</xdr:row>
      <xdr:rowOff>11430</xdr:rowOff>
    </xdr:to>
    <xdr:cxnSp macro="">
      <xdr:nvCxnSpPr>
        <xdr:cNvPr id="348" name="直線コネクタ 347"/>
        <xdr:cNvCxnSpPr/>
      </xdr:nvCxnSpPr>
      <xdr:spPr>
        <a:xfrm flipV="1">
          <a:off x="22160864" y="590740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15257</xdr:rowOff>
    </xdr:from>
    <xdr:ext cx="469744" cy="259045"/>
    <xdr:sp macro="" textlink="">
      <xdr:nvSpPr>
        <xdr:cNvPr id="349" name="【認定こども園・幼稚園・保育所】&#10;一人当たり面積最小値テキスト"/>
        <xdr:cNvSpPr txBox="1"/>
      </xdr:nvSpPr>
      <xdr:spPr>
        <a:xfrm>
          <a:off x="222504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42</xdr:row>
      <xdr:rowOff>11430</xdr:rowOff>
    </xdr:from>
    <xdr:to>
      <xdr:col>32</xdr:col>
      <xdr:colOff>276225</xdr:colOff>
      <xdr:row>42</xdr:row>
      <xdr:rowOff>11430</xdr:rowOff>
    </xdr:to>
    <xdr:cxnSp macro="">
      <xdr:nvCxnSpPr>
        <xdr:cNvPr id="350" name="直線コネクタ 349"/>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24782</xdr:rowOff>
    </xdr:from>
    <xdr:ext cx="469744" cy="259045"/>
    <xdr:sp macro="" textlink="">
      <xdr:nvSpPr>
        <xdr:cNvPr id="351" name="【認定こども園・幼稚園・保育所】&#10;一人当たり面積最大値テキスト"/>
        <xdr:cNvSpPr txBox="1"/>
      </xdr:nvSpPr>
      <xdr:spPr>
        <a:xfrm>
          <a:off x="22250400" y="568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0.699</a:t>
          </a:r>
          <a:endParaRPr kumimoji="1" lang="ja-JP" altLang="en-US" sz="1000" b="1">
            <a:latin typeface="ＭＳ Ｐゴシック"/>
          </a:endParaRPr>
        </a:p>
      </xdr:txBody>
    </xdr:sp>
    <xdr:clientData/>
  </xdr:oneCellAnchor>
  <xdr:twoCellAnchor>
    <xdr:from>
      <xdr:col>32</xdr:col>
      <xdr:colOff>98425</xdr:colOff>
      <xdr:row>34</xdr:row>
      <xdr:rowOff>78105</xdr:rowOff>
    </xdr:from>
    <xdr:to>
      <xdr:col>32</xdr:col>
      <xdr:colOff>276225</xdr:colOff>
      <xdr:row>34</xdr:row>
      <xdr:rowOff>78105</xdr:rowOff>
    </xdr:to>
    <xdr:cxnSp macro="">
      <xdr:nvCxnSpPr>
        <xdr:cNvPr id="352" name="直線コネクタ 351"/>
        <xdr:cNvCxnSpPr/>
      </xdr:nvCxnSpPr>
      <xdr:spPr>
        <a:xfrm>
          <a:off x="22072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144797</xdr:rowOff>
    </xdr:from>
    <xdr:ext cx="469744" cy="259045"/>
    <xdr:sp macro="" textlink="">
      <xdr:nvSpPr>
        <xdr:cNvPr id="353" name="【認定こども園・幼稚園・保育所】&#10;一人当たり面積平均値テキスト"/>
        <xdr:cNvSpPr txBox="1"/>
      </xdr:nvSpPr>
      <xdr:spPr>
        <a:xfrm>
          <a:off x="22250400" y="683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166370</xdr:rowOff>
    </xdr:from>
    <xdr:to>
      <xdr:col>32</xdr:col>
      <xdr:colOff>238125</xdr:colOff>
      <xdr:row>40</xdr:row>
      <xdr:rowOff>96520</xdr:rowOff>
    </xdr:to>
    <xdr:sp macro="" textlink="">
      <xdr:nvSpPr>
        <xdr:cNvPr id="354" name="フローチャート : 判断 353"/>
        <xdr:cNvSpPr/>
      </xdr:nvSpPr>
      <xdr:spPr>
        <a:xfrm>
          <a:off x="221107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63500</xdr:rowOff>
    </xdr:from>
    <xdr:to>
      <xdr:col>31</xdr:col>
      <xdr:colOff>85725</xdr:colOff>
      <xdr:row>40</xdr:row>
      <xdr:rowOff>165100</xdr:rowOff>
    </xdr:to>
    <xdr:sp macro="" textlink="">
      <xdr:nvSpPr>
        <xdr:cNvPr id="355" name="フローチャート : 判断 354"/>
        <xdr:cNvSpPr/>
      </xdr:nvSpPr>
      <xdr:spPr>
        <a:xfrm>
          <a:off x="21272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6" name="テキスト ボックス 35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7" name="テキスト ボックス 35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8" name="テキスト ボックス 35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9" name="テキスト ボックス 35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0" name="テキスト ボックス 35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71120</xdr:rowOff>
    </xdr:from>
    <xdr:to>
      <xdr:col>31</xdr:col>
      <xdr:colOff>85725</xdr:colOff>
      <xdr:row>41</xdr:row>
      <xdr:rowOff>1270</xdr:rowOff>
    </xdr:to>
    <xdr:sp macro="" textlink="">
      <xdr:nvSpPr>
        <xdr:cNvPr id="361" name="円/楕円 360"/>
        <xdr:cNvSpPr/>
      </xdr:nvSpPr>
      <xdr:spPr>
        <a:xfrm>
          <a:off x="21272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10177</xdr:rowOff>
    </xdr:from>
    <xdr:ext cx="469744" cy="259045"/>
    <xdr:sp macro="" textlink="">
      <xdr:nvSpPr>
        <xdr:cNvPr id="362" name="n_1aveValue【認定こども園・幼稚園・保育所】&#10;一人当たり面積"/>
        <xdr:cNvSpPr txBox="1"/>
      </xdr:nvSpPr>
      <xdr:spPr>
        <a:xfrm>
          <a:off x="210757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163847</xdr:rowOff>
    </xdr:from>
    <xdr:ext cx="469744" cy="259045"/>
    <xdr:sp macro="" textlink="">
      <xdr:nvSpPr>
        <xdr:cNvPr id="363" name="n_1mainValue【認定こども園・幼稚園・保育所】&#10;一人当たり面積"/>
        <xdr:cNvSpPr txBox="1"/>
      </xdr:nvSpPr>
      <xdr:spPr>
        <a:xfrm>
          <a:off x="210757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4" name="正方形/長方形 3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5" name="正方形/長方形 36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6" name="正方形/長方形 36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7" name="正方形/長方形 36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8" name="正方形/長方形 36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9" name="正方形/長方形 36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0" name="正方形/長方形 36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1" name="正方形/長方形 37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2" name="テキスト ボックス 37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3" name="直線コネクタ 37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4" name="テキスト ボックス 37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5" name="直線コネクタ 37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6" name="テキスト ボックス 37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7" name="直線コネクタ 37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8" name="テキスト ボックス 37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9" name="直線コネクタ 37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0" name="テキスト ボックス 37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1" name="直線コネクタ 38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2" name="テキスト ボックス 38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3" name="直線コネクタ 38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4" name="テキスト ボックス 38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5" name="直線コネクタ 38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6" name="テキスト ボックス 38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167640</xdr:rowOff>
    </xdr:from>
    <xdr:to>
      <xdr:col>23</xdr:col>
      <xdr:colOff>516889</xdr:colOff>
      <xdr:row>63</xdr:row>
      <xdr:rowOff>64770</xdr:rowOff>
    </xdr:to>
    <xdr:cxnSp macro="">
      <xdr:nvCxnSpPr>
        <xdr:cNvPr id="388" name="直線コネクタ 387"/>
        <xdr:cNvCxnSpPr/>
      </xdr:nvCxnSpPr>
      <xdr:spPr>
        <a:xfrm flipV="1">
          <a:off x="16318864" y="959739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68597</xdr:rowOff>
    </xdr:from>
    <xdr:ext cx="405111" cy="259045"/>
    <xdr:sp macro="" textlink="">
      <xdr:nvSpPr>
        <xdr:cNvPr id="389" name="【学校施設】&#10;有形固定資産減価償却率最小値テキスト"/>
        <xdr:cNvSpPr txBox="1"/>
      </xdr:nvSpPr>
      <xdr:spPr>
        <a:xfrm>
          <a:off x="164084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23</xdr:col>
      <xdr:colOff>428625</xdr:colOff>
      <xdr:row>63</xdr:row>
      <xdr:rowOff>64770</xdr:rowOff>
    </xdr:from>
    <xdr:to>
      <xdr:col>23</xdr:col>
      <xdr:colOff>606425</xdr:colOff>
      <xdr:row>63</xdr:row>
      <xdr:rowOff>64770</xdr:rowOff>
    </xdr:to>
    <xdr:cxnSp macro="">
      <xdr:nvCxnSpPr>
        <xdr:cNvPr id="390" name="直線コネクタ 389"/>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114317</xdr:rowOff>
    </xdr:from>
    <xdr:ext cx="405111" cy="259045"/>
    <xdr:sp macro="" textlink="">
      <xdr:nvSpPr>
        <xdr:cNvPr id="391" name="【学校施設】&#10;有形固定資産減価償却率最大値テキスト"/>
        <xdr:cNvSpPr txBox="1"/>
      </xdr:nvSpPr>
      <xdr:spPr>
        <a:xfrm>
          <a:off x="164084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a:t>
          </a:r>
          <a:endParaRPr kumimoji="1" lang="ja-JP" altLang="en-US" sz="1000" b="1">
            <a:latin typeface="ＭＳ Ｐゴシック"/>
          </a:endParaRPr>
        </a:p>
      </xdr:txBody>
    </xdr:sp>
    <xdr:clientData/>
  </xdr:oneCellAnchor>
  <xdr:twoCellAnchor>
    <xdr:from>
      <xdr:col>23</xdr:col>
      <xdr:colOff>428625</xdr:colOff>
      <xdr:row>55</xdr:row>
      <xdr:rowOff>167640</xdr:rowOff>
    </xdr:from>
    <xdr:to>
      <xdr:col>23</xdr:col>
      <xdr:colOff>606425</xdr:colOff>
      <xdr:row>55</xdr:row>
      <xdr:rowOff>167640</xdr:rowOff>
    </xdr:to>
    <xdr:cxnSp macro="">
      <xdr:nvCxnSpPr>
        <xdr:cNvPr id="392" name="直線コネクタ 391"/>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87647</xdr:rowOff>
    </xdr:from>
    <xdr:ext cx="405111" cy="259045"/>
    <xdr:sp macro="" textlink="">
      <xdr:nvSpPr>
        <xdr:cNvPr id="393" name="【学校施設】&#10;有形固定資産減価償却率平均値テキスト"/>
        <xdr:cNvSpPr txBox="1"/>
      </xdr:nvSpPr>
      <xdr:spPr>
        <a:xfrm>
          <a:off x="164084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109220</xdr:rowOff>
    </xdr:from>
    <xdr:to>
      <xdr:col>23</xdr:col>
      <xdr:colOff>568325</xdr:colOff>
      <xdr:row>60</xdr:row>
      <xdr:rowOff>39370</xdr:rowOff>
    </xdr:to>
    <xdr:sp macro="" textlink="">
      <xdr:nvSpPr>
        <xdr:cNvPr id="394" name="フローチャート : 判断 393"/>
        <xdr:cNvSpPr/>
      </xdr:nvSpPr>
      <xdr:spPr>
        <a:xfrm>
          <a:off x="16268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86360</xdr:rowOff>
    </xdr:from>
    <xdr:to>
      <xdr:col>22</xdr:col>
      <xdr:colOff>415925</xdr:colOff>
      <xdr:row>60</xdr:row>
      <xdr:rowOff>16510</xdr:rowOff>
    </xdr:to>
    <xdr:sp macro="" textlink="">
      <xdr:nvSpPr>
        <xdr:cNvPr id="395" name="フローチャート : 判断 394"/>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6" name="テキスト ボックス 3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7" name="テキスト ボックス 3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8" name="テキスト ボックス 3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9" name="テキスト ボックス 3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0" name="テキスト ボックス 3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25400</xdr:rowOff>
    </xdr:from>
    <xdr:to>
      <xdr:col>22</xdr:col>
      <xdr:colOff>415925</xdr:colOff>
      <xdr:row>55</xdr:row>
      <xdr:rowOff>127000</xdr:rowOff>
    </xdr:to>
    <xdr:sp macro="" textlink="">
      <xdr:nvSpPr>
        <xdr:cNvPr id="401" name="円/楕円 400"/>
        <xdr:cNvSpPr/>
      </xdr:nvSpPr>
      <xdr:spPr>
        <a:xfrm>
          <a:off x="15430500" y="945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7637</xdr:rowOff>
    </xdr:from>
    <xdr:ext cx="405111" cy="259045"/>
    <xdr:sp macro="" textlink="">
      <xdr:nvSpPr>
        <xdr:cNvPr id="402" name="n_1aveValue【学校施設】&#10;有形固定資産減価償却率"/>
        <xdr:cNvSpPr txBox="1"/>
      </xdr:nvSpPr>
      <xdr:spPr>
        <a:xfrm>
          <a:off x="15266043"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53</xdr:row>
      <xdr:rowOff>143527</xdr:rowOff>
    </xdr:from>
    <xdr:ext cx="405111" cy="259045"/>
    <xdr:sp macro="" textlink="">
      <xdr:nvSpPr>
        <xdr:cNvPr id="403" name="n_1mainValue【学校施設】&#10;有形固定資産減価償却率"/>
        <xdr:cNvSpPr txBox="1"/>
      </xdr:nvSpPr>
      <xdr:spPr>
        <a:xfrm>
          <a:off x="15266043" y="923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4" name="正方形/長方形 40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5" name="正方形/長方形 40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6" name="正方形/長方形 40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7" name="正方形/長方形 40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8" name="正方形/長方形 40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9" name="正方形/長方形 40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0" name="正方形/長方形 40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1" name="正方形/長方形 41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2" name="テキスト ボックス 41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3" name="直線コネクタ 41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4" name="テキスト ボックス 41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5" name="直線コネクタ 41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6" name="テキスト ボックス 41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7" name="直線コネクタ 41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8" name="テキスト ボックス 41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9" name="直線コネクタ 41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20" name="テキスト ボックス 41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1" name="直線コネクタ 42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22" name="テキスト ボックス 42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3" name="直線コネクタ 42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4" name="テキスト ボックス 42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5" name="直線コネクタ 42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6" name="テキスト ボックス 42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156210</xdr:rowOff>
    </xdr:from>
    <xdr:to>
      <xdr:col>32</xdr:col>
      <xdr:colOff>186689</xdr:colOff>
      <xdr:row>64</xdr:row>
      <xdr:rowOff>19050</xdr:rowOff>
    </xdr:to>
    <xdr:cxnSp macro="">
      <xdr:nvCxnSpPr>
        <xdr:cNvPr id="428" name="直線コネクタ 427"/>
        <xdr:cNvCxnSpPr/>
      </xdr:nvCxnSpPr>
      <xdr:spPr>
        <a:xfrm flipV="1">
          <a:off x="22160864" y="941451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22877</xdr:rowOff>
    </xdr:from>
    <xdr:ext cx="469744" cy="259045"/>
    <xdr:sp macro="" textlink="">
      <xdr:nvSpPr>
        <xdr:cNvPr id="429" name="【学校施設】&#10;一人当たり面積最小値テキスト"/>
        <xdr:cNvSpPr txBox="1"/>
      </xdr:nvSpPr>
      <xdr:spPr>
        <a:xfrm>
          <a:off x="22250400"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a:t>
          </a:r>
          <a:endParaRPr kumimoji="1" lang="ja-JP" altLang="en-US" sz="1000" b="1">
            <a:latin typeface="ＭＳ Ｐゴシック"/>
          </a:endParaRPr>
        </a:p>
      </xdr:txBody>
    </xdr:sp>
    <xdr:clientData/>
  </xdr:oneCellAnchor>
  <xdr:twoCellAnchor>
    <xdr:from>
      <xdr:col>32</xdr:col>
      <xdr:colOff>98425</xdr:colOff>
      <xdr:row>64</xdr:row>
      <xdr:rowOff>19050</xdr:rowOff>
    </xdr:from>
    <xdr:to>
      <xdr:col>32</xdr:col>
      <xdr:colOff>276225</xdr:colOff>
      <xdr:row>64</xdr:row>
      <xdr:rowOff>19050</xdr:rowOff>
    </xdr:to>
    <xdr:cxnSp macro="">
      <xdr:nvCxnSpPr>
        <xdr:cNvPr id="430" name="直線コネクタ 429"/>
        <xdr:cNvCxnSpPr/>
      </xdr:nvCxnSpPr>
      <xdr:spPr>
        <a:xfrm>
          <a:off x="22072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102887</xdr:rowOff>
    </xdr:from>
    <xdr:ext cx="469744" cy="259045"/>
    <xdr:sp macro="" textlink="">
      <xdr:nvSpPr>
        <xdr:cNvPr id="431" name="【学校施設】&#10;一人当たり面積最大値テキスト"/>
        <xdr:cNvSpPr txBox="1"/>
      </xdr:nvSpPr>
      <xdr:spPr>
        <a:xfrm>
          <a:off x="22250400" y="918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98425</xdr:colOff>
      <xdr:row>54</xdr:row>
      <xdr:rowOff>156210</xdr:rowOff>
    </xdr:from>
    <xdr:to>
      <xdr:col>32</xdr:col>
      <xdr:colOff>276225</xdr:colOff>
      <xdr:row>54</xdr:row>
      <xdr:rowOff>156210</xdr:rowOff>
    </xdr:to>
    <xdr:cxnSp macro="">
      <xdr:nvCxnSpPr>
        <xdr:cNvPr id="432" name="直線コネクタ 431"/>
        <xdr:cNvCxnSpPr/>
      </xdr:nvCxnSpPr>
      <xdr:spPr>
        <a:xfrm>
          <a:off x="22072600" y="941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45737</xdr:rowOff>
    </xdr:from>
    <xdr:ext cx="469744" cy="259045"/>
    <xdr:sp macro="" textlink="">
      <xdr:nvSpPr>
        <xdr:cNvPr id="433" name="【学校施設】&#10;一人当たり面積平均値テキスト"/>
        <xdr:cNvSpPr txBox="1"/>
      </xdr:nvSpPr>
      <xdr:spPr>
        <a:xfrm>
          <a:off x="22250400" y="10161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67310</xdr:rowOff>
    </xdr:from>
    <xdr:to>
      <xdr:col>32</xdr:col>
      <xdr:colOff>238125</xdr:colOff>
      <xdr:row>59</xdr:row>
      <xdr:rowOff>168910</xdr:rowOff>
    </xdr:to>
    <xdr:sp macro="" textlink="">
      <xdr:nvSpPr>
        <xdr:cNvPr id="434" name="フローチャート : 判断 433"/>
        <xdr:cNvSpPr/>
      </xdr:nvSpPr>
      <xdr:spPr>
        <a:xfrm>
          <a:off x="22110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17780</xdr:rowOff>
    </xdr:from>
    <xdr:to>
      <xdr:col>31</xdr:col>
      <xdr:colOff>85725</xdr:colOff>
      <xdr:row>59</xdr:row>
      <xdr:rowOff>119380</xdr:rowOff>
    </xdr:to>
    <xdr:sp macro="" textlink="">
      <xdr:nvSpPr>
        <xdr:cNvPr id="435" name="フローチャート : 判断 434"/>
        <xdr:cNvSpPr/>
      </xdr:nvSpPr>
      <xdr:spPr>
        <a:xfrm>
          <a:off x="2127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6" name="テキスト ボックス 4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7" name="テキスト ボックス 4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8" name="テキスト ボックス 4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9" name="テキスト ボックス 4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0" name="テキスト ボックス 4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34925</xdr:rowOff>
    </xdr:from>
    <xdr:to>
      <xdr:col>31</xdr:col>
      <xdr:colOff>85725</xdr:colOff>
      <xdr:row>59</xdr:row>
      <xdr:rowOff>136525</xdr:rowOff>
    </xdr:to>
    <xdr:sp macro="" textlink="">
      <xdr:nvSpPr>
        <xdr:cNvPr id="441" name="円/楕円 440"/>
        <xdr:cNvSpPr/>
      </xdr:nvSpPr>
      <xdr:spPr>
        <a:xfrm>
          <a:off x="21272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135907</xdr:rowOff>
    </xdr:from>
    <xdr:ext cx="469744" cy="259045"/>
    <xdr:sp macro="" textlink="">
      <xdr:nvSpPr>
        <xdr:cNvPr id="442" name="n_1aveValue【学校施設】&#10;一人当たり面積"/>
        <xdr:cNvSpPr txBox="1"/>
      </xdr:nvSpPr>
      <xdr:spPr>
        <a:xfrm>
          <a:off x="21075727" y="990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1.454</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127652</xdr:rowOff>
    </xdr:from>
    <xdr:ext cx="469744" cy="259045"/>
    <xdr:sp macro="" textlink="">
      <xdr:nvSpPr>
        <xdr:cNvPr id="443" name="n_1mainValue【学校施設】&#10;一人当たり面積"/>
        <xdr:cNvSpPr txBox="1"/>
      </xdr:nvSpPr>
      <xdr:spPr>
        <a:xfrm>
          <a:off x="21075727" y="1024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4" name="正方形/長方形 4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5" name="正方形/長方形 4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6" name="正方形/長方形 4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7" name="正方形/長方形 4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8" name="正方形/長方形 4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9" name="正方形/長方形 4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0" name="正方形/長方形 4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1" name="正方形/長方形 45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2" name="正方形/長方形 4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3" name="正方形/長方形 4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4" name="正方形/長方形 4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5" name="正方形/長方形 4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6" name="正方形/長方形 4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7" name="正方形/長方形 4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8" name="正方形/長方形 4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9" name="正方形/長方形 45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0" name="正方形/長方形 4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1" name="正方形/長方形 4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2" name="正方形/長方形 4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3" name="正方形/長方形 4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4" name="正方形/長方形 4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5" name="正方形/長方形 4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6" name="正方形/長方形 4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7" name="正方形/長方形 4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8" name="テキスト ボックス 4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9" name="直線コネクタ 4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70" name="テキスト ボックス 46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71" name="直線コネクタ 47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72" name="テキスト ボックス 471"/>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73" name="直線コネクタ 47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74" name="テキスト ボックス 47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5" name="直線コネクタ 47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6" name="テキスト ボックス 47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7" name="直線コネクタ 47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8" name="テキスト ボックス 47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9" name="直線コネクタ 47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80" name="テキスト ボックス 47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81" name="直線コネクタ 48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82" name="テキスト ボックス 481"/>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3" name="直線コネクタ 48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4" name="テキスト ボックス 48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108857</xdr:rowOff>
    </xdr:from>
    <xdr:to>
      <xdr:col>23</xdr:col>
      <xdr:colOff>516889</xdr:colOff>
      <xdr:row>108</xdr:row>
      <xdr:rowOff>43543</xdr:rowOff>
    </xdr:to>
    <xdr:cxnSp macro="">
      <xdr:nvCxnSpPr>
        <xdr:cNvPr id="486" name="直線コネクタ 485"/>
        <xdr:cNvCxnSpPr/>
      </xdr:nvCxnSpPr>
      <xdr:spPr>
        <a:xfrm flipV="1">
          <a:off x="16318864" y="172538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47370</xdr:rowOff>
    </xdr:from>
    <xdr:ext cx="405111" cy="259045"/>
    <xdr:sp macro="" textlink="">
      <xdr:nvSpPr>
        <xdr:cNvPr id="487" name="【公民館】&#10;有形固定資産減価償却率最小値テキスト"/>
        <xdr:cNvSpPr txBox="1"/>
      </xdr:nvSpPr>
      <xdr:spPr>
        <a:xfrm>
          <a:off x="164084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23</xdr:col>
      <xdr:colOff>428625</xdr:colOff>
      <xdr:row>108</xdr:row>
      <xdr:rowOff>43543</xdr:rowOff>
    </xdr:from>
    <xdr:to>
      <xdr:col>23</xdr:col>
      <xdr:colOff>606425</xdr:colOff>
      <xdr:row>108</xdr:row>
      <xdr:rowOff>43543</xdr:rowOff>
    </xdr:to>
    <xdr:cxnSp macro="">
      <xdr:nvCxnSpPr>
        <xdr:cNvPr id="488" name="直線コネクタ 487"/>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55534</xdr:rowOff>
    </xdr:from>
    <xdr:ext cx="405111" cy="259045"/>
    <xdr:sp macro="" textlink="">
      <xdr:nvSpPr>
        <xdr:cNvPr id="489" name="【公民館】&#10;有形固定資産減価償却率最大値テキスト"/>
        <xdr:cNvSpPr txBox="1"/>
      </xdr:nvSpPr>
      <xdr:spPr>
        <a:xfrm>
          <a:off x="164084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428625</xdr:colOff>
      <xdr:row>100</xdr:row>
      <xdr:rowOff>108857</xdr:rowOff>
    </xdr:from>
    <xdr:to>
      <xdr:col>23</xdr:col>
      <xdr:colOff>606425</xdr:colOff>
      <xdr:row>100</xdr:row>
      <xdr:rowOff>108857</xdr:rowOff>
    </xdr:to>
    <xdr:cxnSp macro="">
      <xdr:nvCxnSpPr>
        <xdr:cNvPr id="490" name="直線コネクタ 489"/>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108329</xdr:rowOff>
    </xdr:from>
    <xdr:ext cx="405111" cy="259045"/>
    <xdr:sp macro="" textlink="">
      <xdr:nvSpPr>
        <xdr:cNvPr id="491" name="【公民館】&#10;有形固定資産減価償却率平均値テキスト"/>
        <xdr:cNvSpPr txBox="1"/>
      </xdr:nvSpPr>
      <xdr:spPr>
        <a:xfrm>
          <a:off x="16408400" y="17939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129902</xdr:rowOff>
    </xdr:from>
    <xdr:to>
      <xdr:col>23</xdr:col>
      <xdr:colOff>568325</xdr:colOff>
      <xdr:row>105</xdr:row>
      <xdr:rowOff>60052</xdr:rowOff>
    </xdr:to>
    <xdr:sp macro="" textlink="">
      <xdr:nvSpPr>
        <xdr:cNvPr id="492" name="フローチャート : 判断 491"/>
        <xdr:cNvSpPr/>
      </xdr:nvSpPr>
      <xdr:spPr>
        <a:xfrm>
          <a:off x="16268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23768</xdr:rowOff>
    </xdr:from>
    <xdr:to>
      <xdr:col>22</xdr:col>
      <xdr:colOff>415925</xdr:colOff>
      <xdr:row>105</xdr:row>
      <xdr:rowOff>125368</xdr:rowOff>
    </xdr:to>
    <xdr:sp macro="" textlink="">
      <xdr:nvSpPr>
        <xdr:cNvPr id="493" name="フローチャート : 判断 492"/>
        <xdr:cNvSpPr/>
      </xdr:nvSpPr>
      <xdr:spPr>
        <a:xfrm>
          <a:off x="15430500" y="1802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4" name="テキスト ボックス 4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5" name="テキスト ボックス 4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6" name="テキスト ボックス 4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7" name="テキスト ボックス 4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8" name="テキスト ボックス 4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121738</xdr:rowOff>
    </xdr:from>
    <xdr:to>
      <xdr:col>22</xdr:col>
      <xdr:colOff>415925</xdr:colOff>
      <xdr:row>102</xdr:row>
      <xdr:rowOff>51888</xdr:rowOff>
    </xdr:to>
    <xdr:sp macro="" textlink="">
      <xdr:nvSpPr>
        <xdr:cNvPr id="499" name="円/楕円 498"/>
        <xdr:cNvSpPr/>
      </xdr:nvSpPr>
      <xdr:spPr>
        <a:xfrm>
          <a:off x="15430500" y="174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116495</xdr:rowOff>
    </xdr:from>
    <xdr:ext cx="405111" cy="259045"/>
    <xdr:sp macro="" textlink="">
      <xdr:nvSpPr>
        <xdr:cNvPr id="500" name="n_1aveValue【公民館】&#10;有形固定資産減価償却率"/>
        <xdr:cNvSpPr txBox="1"/>
      </xdr:nvSpPr>
      <xdr:spPr>
        <a:xfrm>
          <a:off x="15266043"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68415</xdr:rowOff>
    </xdr:from>
    <xdr:ext cx="405111" cy="259045"/>
    <xdr:sp macro="" textlink="">
      <xdr:nvSpPr>
        <xdr:cNvPr id="501" name="n_1mainValue【公民館】&#10;有形固定資産減価償却率"/>
        <xdr:cNvSpPr txBox="1"/>
      </xdr:nvSpPr>
      <xdr:spPr>
        <a:xfrm>
          <a:off x="15266043" y="1721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2" name="正方形/長方形 5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3" name="正方形/長方形 5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4" name="正方形/長方形 5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5" name="正方形/長方形 5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6" name="正方形/長方形 5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7" name="正方形/長方形 5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8" name="正方形/長方形 5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9" name="正方形/長方形 5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10" name="テキスト ボックス 5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1" name="直線コネクタ 5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12" name="直線コネクタ 5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3" name="テキスト ボックス 5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4" name="直線コネクタ 5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5" name="テキスト ボックス 5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6" name="直線コネクタ 5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7" name="テキスト ボックス 5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8" name="直線コネクタ 5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9" name="テキスト ボックス 5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20" name="直線コネクタ 5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21" name="テキスト ボックス 52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2" name="直線コネクタ 5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3" name="テキスト ボックス 5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87630</xdr:rowOff>
    </xdr:from>
    <xdr:to>
      <xdr:col>32</xdr:col>
      <xdr:colOff>186689</xdr:colOff>
      <xdr:row>108</xdr:row>
      <xdr:rowOff>99061</xdr:rowOff>
    </xdr:to>
    <xdr:cxnSp macro="">
      <xdr:nvCxnSpPr>
        <xdr:cNvPr id="525" name="直線コネクタ 524"/>
        <xdr:cNvCxnSpPr/>
      </xdr:nvCxnSpPr>
      <xdr:spPr>
        <a:xfrm flipV="1">
          <a:off x="22160864" y="174040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102888</xdr:rowOff>
    </xdr:from>
    <xdr:ext cx="469744" cy="259045"/>
    <xdr:sp macro="" textlink="">
      <xdr:nvSpPr>
        <xdr:cNvPr id="526" name="【公民館】&#10;一人当たり面積最小値テキスト"/>
        <xdr:cNvSpPr txBox="1"/>
      </xdr:nvSpPr>
      <xdr:spPr>
        <a:xfrm>
          <a:off x="222504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108</xdr:row>
      <xdr:rowOff>99061</xdr:rowOff>
    </xdr:from>
    <xdr:to>
      <xdr:col>32</xdr:col>
      <xdr:colOff>276225</xdr:colOff>
      <xdr:row>108</xdr:row>
      <xdr:rowOff>99061</xdr:rowOff>
    </xdr:to>
    <xdr:cxnSp macro="">
      <xdr:nvCxnSpPr>
        <xdr:cNvPr id="527" name="直線コネクタ 526"/>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34307</xdr:rowOff>
    </xdr:from>
    <xdr:ext cx="469744" cy="259045"/>
    <xdr:sp macro="" textlink="">
      <xdr:nvSpPr>
        <xdr:cNvPr id="528" name="【公民館】&#10;一人当たり面積最大値テキスト"/>
        <xdr:cNvSpPr txBox="1"/>
      </xdr:nvSpPr>
      <xdr:spPr>
        <a:xfrm>
          <a:off x="222504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0.332</a:t>
          </a:r>
          <a:endParaRPr kumimoji="1" lang="ja-JP" altLang="en-US" sz="1000" b="1">
            <a:latin typeface="ＭＳ Ｐゴシック"/>
          </a:endParaRPr>
        </a:p>
      </xdr:txBody>
    </xdr:sp>
    <xdr:clientData/>
  </xdr:oneCellAnchor>
  <xdr:twoCellAnchor>
    <xdr:from>
      <xdr:col>32</xdr:col>
      <xdr:colOff>98425</xdr:colOff>
      <xdr:row>101</xdr:row>
      <xdr:rowOff>87630</xdr:rowOff>
    </xdr:from>
    <xdr:to>
      <xdr:col>32</xdr:col>
      <xdr:colOff>276225</xdr:colOff>
      <xdr:row>101</xdr:row>
      <xdr:rowOff>87630</xdr:rowOff>
    </xdr:to>
    <xdr:cxnSp macro="">
      <xdr:nvCxnSpPr>
        <xdr:cNvPr id="529" name="直線コネクタ 528"/>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160038</xdr:rowOff>
    </xdr:from>
    <xdr:ext cx="469744" cy="259045"/>
    <xdr:sp macro="" textlink="">
      <xdr:nvSpPr>
        <xdr:cNvPr id="530" name="【公民館】&#10;一人当たり面積平均値テキスト"/>
        <xdr:cNvSpPr txBox="1"/>
      </xdr:nvSpPr>
      <xdr:spPr>
        <a:xfrm>
          <a:off x="222504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531" name="フローチャート : 判断 530"/>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6350</xdr:rowOff>
    </xdr:from>
    <xdr:to>
      <xdr:col>31</xdr:col>
      <xdr:colOff>85725</xdr:colOff>
      <xdr:row>105</xdr:row>
      <xdr:rowOff>107950</xdr:rowOff>
    </xdr:to>
    <xdr:sp macro="" textlink="">
      <xdr:nvSpPr>
        <xdr:cNvPr id="532" name="フローチャート : 判断 531"/>
        <xdr:cNvSpPr/>
      </xdr:nvSpPr>
      <xdr:spPr>
        <a:xfrm>
          <a:off x="21272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3" name="テキスト ボックス 5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4" name="テキスト ボックス 5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5" name="テキスト ボックス 5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6" name="テキスト ボックス 5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7" name="テキスト ボックス 5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25400</xdr:rowOff>
    </xdr:from>
    <xdr:to>
      <xdr:col>31</xdr:col>
      <xdr:colOff>85725</xdr:colOff>
      <xdr:row>106</xdr:row>
      <xdr:rowOff>127000</xdr:rowOff>
    </xdr:to>
    <xdr:sp macro="" textlink="">
      <xdr:nvSpPr>
        <xdr:cNvPr id="538" name="円/楕円 537"/>
        <xdr:cNvSpPr/>
      </xdr:nvSpPr>
      <xdr:spPr>
        <a:xfrm>
          <a:off x="2127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124477</xdr:rowOff>
    </xdr:from>
    <xdr:ext cx="469744" cy="259045"/>
    <xdr:sp macro="" textlink="">
      <xdr:nvSpPr>
        <xdr:cNvPr id="539" name="n_1aveValue【公民館】&#10;一人当たり面積"/>
        <xdr:cNvSpPr txBox="1"/>
      </xdr:nvSpPr>
      <xdr:spPr>
        <a:xfrm>
          <a:off x="210757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118127</xdr:rowOff>
    </xdr:from>
    <xdr:ext cx="469744" cy="259045"/>
    <xdr:sp macro="" textlink="">
      <xdr:nvSpPr>
        <xdr:cNvPr id="540" name="n_1mainValue【公民館】&#10;一人当たり面積"/>
        <xdr:cNvSpPr txBox="1"/>
      </xdr:nvSpPr>
      <xdr:spPr>
        <a:xfrm>
          <a:off x="210757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1" name="正方形/長方形 5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2" name="正方形/長方形 5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3" name="テキスト ボックス 5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有形固定資産減価償却率の項目において、道路や橋りょうについては、社会資本整備総合交付金等を活用し、計画的に更新を行っているため、類似団体平均を下回る結果となっている。</a:t>
          </a:r>
          <a:endParaRPr lang="ja-JP" altLang="ja-JP" sz="1400">
            <a:effectLst/>
          </a:endParaRPr>
        </a:p>
        <a:p>
          <a:r>
            <a:rPr kumimoji="1" lang="ja-JP" altLang="ja-JP" sz="1100">
              <a:solidFill>
                <a:schemeClr val="dk1"/>
              </a:solidFill>
              <a:effectLst/>
              <a:latin typeface="+mn-lt"/>
              <a:ea typeface="+mn-ea"/>
              <a:cs typeface="+mn-cs"/>
            </a:rPr>
            <a:t>　しかしながら、学校施設や公民館については、類似団体平均を上回っており、人口一人あたりの面積を考慮した更新が必要となっている。</a:t>
          </a:r>
          <a:endParaRPr lang="ja-JP" altLang="ja-JP" sz="1400">
            <a:effectLst/>
          </a:endParaRPr>
        </a:p>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奈良県王寺町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23,652
23,431
7.01
8,486,009
8,054,834
360,988
5,154,217
6,144,981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61" name="テキスト ボックス 6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71" name="テキスト ボックス 70"/>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3" name="テキスト ボックス 7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106135</xdr:rowOff>
    </xdr:from>
    <xdr:to>
      <xdr:col>6</xdr:col>
      <xdr:colOff>510540</xdr:colOff>
      <xdr:row>64</xdr:row>
      <xdr:rowOff>111034</xdr:rowOff>
    </xdr:to>
    <xdr:cxnSp macro="">
      <xdr:nvCxnSpPr>
        <xdr:cNvPr id="75" name="直線コネクタ 74"/>
        <xdr:cNvCxnSpPr/>
      </xdr:nvCxnSpPr>
      <xdr:spPr>
        <a:xfrm flipV="1">
          <a:off x="4634865" y="9535885"/>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114861</xdr:rowOff>
    </xdr:from>
    <xdr:ext cx="405111" cy="259045"/>
    <xdr:sp macro="" textlink="">
      <xdr:nvSpPr>
        <xdr:cNvPr id="76" name="【体育館・プール】&#10;有形固定資産減価償却率最小値テキスト"/>
        <xdr:cNvSpPr txBox="1"/>
      </xdr:nvSpPr>
      <xdr:spPr>
        <a:xfrm>
          <a:off x="47244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64</xdr:row>
      <xdr:rowOff>111034</xdr:rowOff>
    </xdr:from>
    <xdr:to>
      <xdr:col>6</xdr:col>
      <xdr:colOff>600075</xdr:colOff>
      <xdr:row>64</xdr:row>
      <xdr:rowOff>111034</xdr:rowOff>
    </xdr:to>
    <xdr:cxnSp macro="">
      <xdr:nvCxnSpPr>
        <xdr:cNvPr id="77" name="直線コネクタ 76"/>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52812</xdr:rowOff>
    </xdr:from>
    <xdr:ext cx="405111" cy="259045"/>
    <xdr:sp macro="" textlink="">
      <xdr:nvSpPr>
        <xdr:cNvPr id="78" name="【体育館・プール】&#10;有形固定資産減価償却率最大値テキスト"/>
        <xdr:cNvSpPr txBox="1"/>
      </xdr:nvSpPr>
      <xdr:spPr>
        <a:xfrm>
          <a:off x="47244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55</xdr:row>
      <xdr:rowOff>106135</xdr:rowOff>
    </xdr:from>
    <xdr:to>
      <xdr:col>6</xdr:col>
      <xdr:colOff>600075</xdr:colOff>
      <xdr:row>55</xdr:row>
      <xdr:rowOff>106135</xdr:rowOff>
    </xdr:to>
    <xdr:cxnSp macro="">
      <xdr:nvCxnSpPr>
        <xdr:cNvPr id="79" name="直線コネクタ 78"/>
        <xdr:cNvCxnSpPr/>
      </xdr:nvCxnSpPr>
      <xdr:spPr>
        <a:xfrm>
          <a:off x="4546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80" name="【体育館・プー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81" name="フローチャート : 判断 80"/>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6350</xdr:rowOff>
    </xdr:from>
    <xdr:to>
      <xdr:col>5</xdr:col>
      <xdr:colOff>409575</xdr:colOff>
      <xdr:row>61</xdr:row>
      <xdr:rowOff>107950</xdr:rowOff>
    </xdr:to>
    <xdr:sp macro="" textlink="">
      <xdr:nvSpPr>
        <xdr:cNvPr id="82" name="フローチャート : 判断 81"/>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99077</xdr:rowOff>
    </xdr:from>
    <xdr:ext cx="405111" cy="259045"/>
    <xdr:sp macro="" textlink="">
      <xdr:nvSpPr>
        <xdr:cNvPr id="83" name="n_1aveValue【体育館・プール】&#10;有形固定資産減価償却率"/>
        <xdr:cNvSpPr txBox="1"/>
      </xdr:nvSpPr>
      <xdr:spPr>
        <a:xfrm>
          <a:off x="3582043"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3084</xdr:rowOff>
    </xdr:from>
    <xdr:to>
      <xdr:col>5</xdr:col>
      <xdr:colOff>409575</xdr:colOff>
      <xdr:row>61</xdr:row>
      <xdr:rowOff>104684</xdr:rowOff>
    </xdr:to>
    <xdr:sp macro="" textlink="">
      <xdr:nvSpPr>
        <xdr:cNvPr id="89" name="円/楕円 88"/>
        <xdr:cNvSpPr/>
      </xdr:nvSpPr>
      <xdr:spPr>
        <a:xfrm>
          <a:off x="3746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121211</xdr:rowOff>
    </xdr:from>
    <xdr:ext cx="405111" cy="259045"/>
    <xdr:sp macro="" textlink="">
      <xdr:nvSpPr>
        <xdr:cNvPr id="90" name="n_1mainValue【体育館・プール】&#10;有形固定資産減価償却率"/>
        <xdr:cNvSpPr txBox="1"/>
      </xdr:nvSpPr>
      <xdr:spPr>
        <a:xfrm>
          <a:off x="3582043" y="1023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1" name="正方形/長方形 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2" name="正方形/長方形 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3" name="正方形/長方形 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4" name="正方形/長方形 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5" name="正方形/長方形 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6" name="正方形/長方形 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7" name="正方形/長方形 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8" name="正方形/長方形 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9" name="テキスト ボックス 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0" name="直線コネクタ 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1" name="直線コネクタ 1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2" name="テキスト ボックス 1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3" name="直線コネクタ 1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4" name="テキスト ボックス 1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5" name="直線コネクタ 1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6" name="テキスト ボックス 1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7" name="直線コネクタ 1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8" name="テキスト ボックス 1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9" name="直線コネクタ 1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0" name="テキスト ボックス 1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3810</xdr:rowOff>
    </xdr:from>
    <xdr:to>
      <xdr:col>15</xdr:col>
      <xdr:colOff>180340</xdr:colOff>
      <xdr:row>63</xdr:row>
      <xdr:rowOff>0</xdr:rowOff>
    </xdr:to>
    <xdr:cxnSp macro="">
      <xdr:nvCxnSpPr>
        <xdr:cNvPr id="114" name="直線コネクタ 113"/>
        <xdr:cNvCxnSpPr/>
      </xdr:nvCxnSpPr>
      <xdr:spPr>
        <a:xfrm flipV="1">
          <a:off x="10476865" y="9776460"/>
          <a:ext cx="0" cy="102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15"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16" name="直線コネクタ 115"/>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121937</xdr:rowOff>
    </xdr:from>
    <xdr:ext cx="469744" cy="259045"/>
    <xdr:sp macro="" textlink="">
      <xdr:nvSpPr>
        <xdr:cNvPr id="117" name="【体育館・プール】&#10;一人当たり面積最大値テキスト"/>
        <xdr:cNvSpPr txBox="1"/>
      </xdr:nvSpPr>
      <xdr:spPr>
        <a:xfrm>
          <a:off x="105664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0.334</a:t>
          </a:r>
          <a:endParaRPr kumimoji="1" lang="ja-JP" altLang="en-US" sz="1000" b="1">
            <a:latin typeface="ＭＳ Ｐゴシック"/>
          </a:endParaRPr>
        </a:p>
      </xdr:txBody>
    </xdr:sp>
    <xdr:clientData/>
  </xdr:oneCellAnchor>
  <xdr:twoCellAnchor>
    <xdr:from>
      <xdr:col>15</xdr:col>
      <xdr:colOff>92075</xdr:colOff>
      <xdr:row>57</xdr:row>
      <xdr:rowOff>3810</xdr:rowOff>
    </xdr:from>
    <xdr:to>
      <xdr:col>15</xdr:col>
      <xdr:colOff>269875</xdr:colOff>
      <xdr:row>57</xdr:row>
      <xdr:rowOff>3810</xdr:rowOff>
    </xdr:to>
    <xdr:cxnSp macro="">
      <xdr:nvCxnSpPr>
        <xdr:cNvPr id="118" name="直線コネクタ 117"/>
        <xdr:cNvCxnSpPr/>
      </xdr:nvCxnSpPr>
      <xdr:spPr>
        <a:xfrm>
          <a:off x="10388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60977</xdr:rowOff>
    </xdr:from>
    <xdr:ext cx="469744" cy="259045"/>
    <xdr:sp macro="" textlink="">
      <xdr:nvSpPr>
        <xdr:cNvPr id="119" name="【体育館・プール】&#10;一人当たり面積平均値テキスト"/>
        <xdr:cNvSpPr txBox="1"/>
      </xdr:nvSpPr>
      <xdr:spPr>
        <a:xfrm>
          <a:off x="10566400" y="1034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0.165</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82550</xdr:rowOff>
    </xdr:from>
    <xdr:to>
      <xdr:col>15</xdr:col>
      <xdr:colOff>231775</xdr:colOff>
      <xdr:row>61</xdr:row>
      <xdr:rowOff>12700</xdr:rowOff>
    </xdr:to>
    <xdr:sp macro="" textlink="">
      <xdr:nvSpPr>
        <xdr:cNvPr id="120" name="フローチャート : 判断 119"/>
        <xdr:cNvSpPr/>
      </xdr:nvSpPr>
      <xdr:spPr>
        <a:xfrm>
          <a:off x="104267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101600</xdr:rowOff>
    </xdr:from>
    <xdr:to>
      <xdr:col>14</xdr:col>
      <xdr:colOff>79375</xdr:colOff>
      <xdr:row>61</xdr:row>
      <xdr:rowOff>31750</xdr:rowOff>
    </xdr:to>
    <xdr:sp macro="" textlink="">
      <xdr:nvSpPr>
        <xdr:cNvPr id="121" name="フローチャート : 判断 120"/>
        <xdr:cNvSpPr/>
      </xdr:nvSpPr>
      <xdr:spPr>
        <a:xfrm>
          <a:off x="9588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22877</xdr:rowOff>
    </xdr:from>
    <xdr:ext cx="469744" cy="259045"/>
    <xdr:sp macro="" textlink="">
      <xdr:nvSpPr>
        <xdr:cNvPr id="122" name="n_1aveValue【体育館・プール】&#10;一人当たり面積"/>
        <xdr:cNvSpPr txBox="1"/>
      </xdr:nvSpPr>
      <xdr:spPr>
        <a:xfrm>
          <a:off x="93917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3" name="テキスト ボックス 1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4" name="テキスト ボックス 1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5" name="テキスト ボックス 1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6" name="テキスト ボックス 1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7" name="テキスト ボックス 1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58</xdr:row>
      <xdr:rowOff>162560</xdr:rowOff>
    </xdr:from>
    <xdr:to>
      <xdr:col>14</xdr:col>
      <xdr:colOff>79375</xdr:colOff>
      <xdr:row>59</xdr:row>
      <xdr:rowOff>92710</xdr:rowOff>
    </xdr:to>
    <xdr:sp macro="" textlink="">
      <xdr:nvSpPr>
        <xdr:cNvPr id="128" name="円/楕円 127"/>
        <xdr:cNvSpPr/>
      </xdr:nvSpPr>
      <xdr:spPr>
        <a:xfrm>
          <a:off x="9588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109237</xdr:rowOff>
    </xdr:from>
    <xdr:ext cx="469744" cy="259045"/>
    <xdr:sp macro="" textlink="">
      <xdr:nvSpPr>
        <xdr:cNvPr id="129" name="n_1mainValue【体育館・プール】&#10;一人当たり面積"/>
        <xdr:cNvSpPr txBox="1"/>
      </xdr:nvSpPr>
      <xdr:spPr>
        <a:xfrm>
          <a:off x="9391727" y="988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0" name="正方形/長方形 1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1" name="正方形/長方形 1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2" name="正方形/長方形 1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3" name="正方形/長方形 1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4" name="正方形/長方形 1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5" name="正方形/長方形 1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6" name="正方形/長方形 1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7" name="正方形/長方形 1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8" name="テキスト ボックス 1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9" name="直線コネクタ 1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40" name="テキスト ボックス 13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41" name="直線コネクタ 14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42" name="テキスト ボックス 14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43" name="直線コネクタ 14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44" name="テキスト ボックス 14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45" name="直線コネクタ 14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46" name="テキスト ボックス 14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47" name="直線コネクタ 14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148" name="テキスト ボックス 14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9" name="直線コネクタ 1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0" name="テキスト ボックス 14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145542</xdr:rowOff>
    </xdr:from>
    <xdr:to>
      <xdr:col>6</xdr:col>
      <xdr:colOff>510540</xdr:colOff>
      <xdr:row>86</xdr:row>
      <xdr:rowOff>15239</xdr:rowOff>
    </xdr:to>
    <xdr:cxnSp macro="">
      <xdr:nvCxnSpPr>
        <xdr:cNvPr id="152" name="直線コネクタ 151"/>
        <xdr:cNvCxnSpPr/>
      </xdr:nvCxnSpPr>
      <xdr:spPr>
        <a:xfrm flipV="1">
          <a:off x="4634865" y="13518642"/>
          <a:ext cx="0" cy="1241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19066</xdr:rowOff>
    </xdr:from>
    <xdr:ext cx="405111" cy="259045"/>
    <xdr:sp macro="" textlink="">
      <xdr:nvSpPr>
        <xdr:cNvPr id="153" name="【福祉施設】&#10;有形固定資産減価償却率最小値テキスト"/>
        <xdr:cNvSpPr txBox="1"/>
      </xdr:nvSpPr>
      <xdr:spPr>
        <a:xfrm>
          <a:off x="4724400"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86</xdr:row>
      <xdr:rowOff>15239</xdr:rowOff>
    </xdr:from>
    <xdr:to>
      <xdr:col>6</xdr:col>
      <xdr:colOff>600075</xdr:colOff>
      <xdr:row>86</xdr:row>
      <xdr:rowOff>15239</xdr:rowOff>
    </xdr:to>
    <xdr:cxnSp macro="">
      <xdr:nvCxnSpPr>
        <xdr:cNvPr id="154" name="直線コネクタ 153"/>
        <xdr:cNvCxnSpPr/>
      </xdr:nvCxnSpPr>
      <xdr:spPr>
        <a:xfrm>
          <a:off x="4546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92219</xdr:rowOff>
    </xdr:from>
    <xdr:ext cx="405111" cy="259045"/>
    <xdr:sp macro="" textlink="">
      <xdr:nvSpPr>
        <xdr:cNvPr id="155" name="【福祉施設】&#10;有形固定資産減価償却率最大値テキスト"/>
        <xdr:cNvSpPr txBox="1"/>
      </xdr:nvSpPr>
      <xdr:spPr>
        <a:xfrm>
          <a:off x="4724400" y="1329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6</xdr:col>
      <xdr:colOff>422275</xdr:colOff>
      <xdr:row>78</xdr:row>
      <xdr:rowOff>145542</xdr:rowOff>
    </xdr:from>
    <xdr:to>
      <xdr:col>6</xdr:col>
      <xdr:colOff>600075</xdr:colOff>
      <xdr:row>78</xdr:row>
      <xdr:rowOff>145542</xdr:rowOff>
    </xdr:to>
    <xdr:cxnSp macro="">
      <xdr:nvCxnSpPr>
        <xdr:cNvPr id="156" name="直線コネクタ 155"/>
        <xdr:cNvCxnSpPr/>
      </xdr:nvCxnSpPr>
      <xdr:spPr>
        <a:xfrm>
          <a:off x="4546600" y="1351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73169</xdr:rowOff>
    </xdr:from>
    <xdr:ext cx="405111" cy="259045"/>
    <xdr:sp macro="" textlink="">
      <xdr:nvSpPr>
        <xdr:cNvPr id="157" name="【福祉施設】&#10;有形固定資産減価償却率平均値テキスト"/>
        <xdr:cNvSpPr txBox="1"/>
      </xdr:nvSpPr>
      <xdr:spPr>
        <a:xfrm>
          <a:off x="4724400" y="144749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94742</xdr:rowOff>
    </xdr:from>
    <xdr:to>
      <xdr:col>6</xdr:col>
      <xdr:colOff>561975</xdr:colOff>
      <xdr:row>85</xdr:row>
      <xdr:rowOff>24892</xdr:rowOff>
    </xdr:to>
    <xdr:sp macro="" textlink="">
      <xdr:nvSpPr>
        <xdr:cNvPr id="158" name="フローチャート : 判断 157"/>
        <xdr:cNvSpPr/>
      </xdr:nvSpPr>
      <xdr:spPr>
        <a:xfrm>
          <a:off x="4584700" y="1449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42163</xdr:rowOff>
    </xdr:from>
    <xdr:to>
      <xdr:col>5</xdr:col>
      <xdr:colOff>409575</xdr:colOff>
      <xdr:row>84</xdr:row>
      <xdr:rowOff>143763</xdr:rowOff>
    </xdr:to>
    <xdr:sp macro="" textlink="">
      <xdr:nvSpPr>
        <xdr:cNvPr id="159" name="フローチャート : 判断 158"/>
        <xdr:cNvSpPr/>
      </xdr:nvSpPr>
      <xdr:spPr>
        <a:xfrm>
          <a:off x="3746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134890</xdr:rowOff>
    </xdr:from>
    <xdr:ext cx="405111" cy="259045"/>
    <xdr:sp macro="" textlink="">
      <xdr:nvSpPr>
        <xdr:cNvPr id="160" name="n_1aveValue【福祉施設】&#10;有形固定資産減価償却率"/>
        <xdr:cNvSpPr txBox="1"/>
      </xdr:nvSpPr>
      <xdr:spPr>
        <a:xfrm>
          <a:off x="3582043" y="1453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1" name="テキスト ボックス 1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2" name="テキスト ボックス 1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3" name="テキスト ボックス 1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4" name="テキスト ボックス 1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5" name="テキスト ボックス 1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145035</xdr:rowOff>
    </xdr:from>
    <xdr:to>
      <xdr:col>5</xdr:col>
      <xdr:colOff>409575</xdr:colOff>
      <xdr:row>83</xdr:row>
      <xdr:rowOff>75185</xdr:rowOff>
    </xdr:to>
    <xdr:sp macro="" textlink="">
      <xdr:nvSpPr>
        <xdr:cNvPr id="166" name="円/楕円 165"/>
        <xdr:cNvSpPr/>
      </xdr:nvSpPr>
      <xdr:spPr>
        <a:xfrm>
          <a:off x="3746500" y="142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91712</xdr:rowOff>
    </xdr:from>
    <xdr:ext cx="405111" cy="259045"/>
    <xdr:sp macro="" textlink="">
      <xdr:nvSpPr>
        <xdr:cNvPr id="167" name="n_1mainValue【福祉施設】&#10;有形固定資産減価償却率"/>
        <xdr:cNvSpPr txBox="1"/>
      </xdr:nvSpPr>
      <xdr:spPr>
        <a:xfrm>
          <a:off x="3582043" y="13979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8" name="正方形/長方形 1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9" name="正方形/長方形 1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0" name="正方形/長方形 1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1" name="正方形/長方形 1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2" name="正方形/長方形 1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3" name="正方形/長方形 1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4" name="正方形/長方形 1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5" name="正方形/長方形 1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6" name="テキスト ボックス 1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7" name="直線コネクタ 1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85</xdr:row>
      <xdr:rowOff>95250</xdr:rowOff>
    </xdr:from>
    <xdr:to>
      <xdr:col>16</xdr:col>
      <xdr:colOff>307975</xdr:colOff>
      <xdr:row>85</xdr:row>
      <xdr:rowOff>95250</xdr:rowOff>
    </xdr:to>
    <xdr:cxnSp macro="">
      <xdr:nvCxnSpPr>
        <xdr:cNvPr id="178" name="直線コネクタ 17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179" name="テキスト ボックス 17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80" name="直線コネクタ 17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81" name="テキスト ボックス 18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182" name="直線コネクタ 18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183" name="テキスト ボックス 18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4" name="直線コネクタ 18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5" name="テキスト ボックス 18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20955</xdr:rowOff>
    </xdr:from>
    <xdr:to>
      <xdr:col>15</xdr:col>
      <xdr:colOff>180340</xdr:colOff>
      <xdr:row>85</xdr:row>
      <xdr:rowOff>89536</xdr:rowOff>
    </xdr:to>
    <xdr:cxnSp macro="">
      <xdr:nvCxnSpPr>
        <xdr:cNvPr id="187" name="直線コネクタ 186"/>
        <xdr:cNvCxnSpPr/>
      </xdr:nvCxnSpPr>
      <xdr:spPr>
        <a:xfrm flipV="1">
          <a:off x="10476865" y="13394055"/>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93363</xdr:rowOff>
    </xdr:from>
    <xdr:ext cx="469744" cy="259045"/>
    <xdr:sp macro="" textlink="">
      <xdr:nvSpPr>
        <xdr:cNvPr id="188" name="【福祉施設】&#10;一人当たり面積最小値テキスト"/>
        <xdr:cNvSpPr txBox="1"/>
      </xdr:nvSpPr>
      <xdr:spPr>
        <a:xfrm>
          <a:off x="105664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85</xdr:row>
      <xdr:rowOff>89536</xdr:rowOff>
    </xdr:from>
    <xdr:to>
      <xdr:col>15</xdr:col>
      <xdr:colOff>269875</xdr:colOff>
      <xdr:row>85</xdr:row>
      <xdr:rowOff>89536</xdr:rowOff>
    </xdr:to>
    <xdr:cxnSp macro="">
      <xdr:nvCxnSpPr>
        <xdr:cNvPr id="189" name="直線コネクタ 188"/>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139082</xdr:rowOff>
    </xdr:from>
    <xdr:ext cx="469744" cy="259045"/>
    <xdr:sp macro="" textlink="">
      <xdr:nvSpPr>
        <xdr:cNvPr id="190" name="【福祉施設】&#10;一人当たり面積最大値テキスト"/>
        <xdr:cNvSpPr txBox="1"/>
      </xdr:nvSpPr>
      <xdr:spPr>
        <a:xfrm>
          <a:off x="10566400" y="1316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0.223</a:t>
          </a:r>
          <a:endParaRPr kumimoji="1" lang="ja-JP" altLang="en-US" sz="1000" b="1">
            <a:latin typeface="ＭＳ Ｐゴシック"/>
          </a:endParaRPr>
        </a:p>
      </xdr:txBody>
    </xdr:sp>
    <xdr:clientData/>
  </xdr:oneCellAnchor>
  <xdr:twoCellAnchor>
    <xdr:from>
      <xdr:col>15</xdr:col>
      <xdr:colOff>92075</xdr:colOff>
      <xdr:row>78</xdr:row>
      <xdr:rowOff>20955</xdr:rowOff>
    </xdr:from>
    <xdr:to>
      <xdr:col>15</xdr:col>
      <xdr:colOff>269875</xdr:colOff>
      <xdr:row>78</xdr:row>
      <xdr:rowOff>20955</xdr:rowOff>
    </xdr:to>
    <xdr:cxnSp macro="">
      <xdr:nvCxnSpPr>
        <xdr:cNvPr id="191" name="直線コネクタ 190"/>
        <xdr:cNvCxnSpPr/>
      </xdr:nvCxnSpPr>
      <xdr:spPr>
        <a:xfrm>
          <a:off x="10388600" y="1339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91457</xdr:rowOff>
    </xdr:from>
    <xdr:ext cx="469744" cy="259045"/>
    <xdr:sp macro="" textlink="">
      <xdr:nvSpPr>
        <xdr:cNvPr id="192" name="【福祉施設】&#10;一人当たり面積平均値テキスト"/>
        <xdr:cNvSpPr txBox="1"/>
      </xdr:nvSpPr>
      <xdr:spPr>
        <a:xfrm>
          <a:off x="10566400" y="14150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113030</xdr:rowOff>
    </xdr:from>
    <xdr:to>
      <xdr:col>15</xdr:col>
      <xdr:colOff>231775</xdr:colOff>
      <xdr:row>83</xdr:row>
      <xdr:rowOff>43180</xdr:rowOff>
    </xdr:to>
    <xdr:sp macro="" textlink="">
      <xdr:nvSpPr>
        <xdr:cNvPr id="193" name="フローチャート : 判断 192"/>
        <xdr:cNvSpPr/>
      </xdr:nvSpPr>
      <xdr:spPr>
        <a:xfrm>
          <a:off x="10426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95886</xdr:rowOff>
    </xdr:from>
    <xdr:to>
      <xdr:col>14</xdr:col>
      <xdr:colOff>79375</xdr:colOff>
      <xdr:row>83</xdr:row>
      <xdr:rowOff>26036</xdr:rowOff>
    </xdr:to>
    <xdr:sp macro="" textlink="">
      <xdr:nvSpPr>
        <xdr:cNvPr id="194" name="フローチャート : 判断 193"/>
        <xdr:cNvSpPr/>
      </xdr:nvSpPr>
      <xdr:spPr>
        <a:xfrm>
          <a:off x="958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17163</xdr:rowOff>
    </xdr:from>
    <xdr:ext cx="469744" cy="259045"/>
    <xdr:sp macro="" textlink="">
      <xdr:nvSpPr>
        <xdr:cNvPr id="195" name="n_1aveValue【福祉施設】&#10;一人当たり面積"/>
        <xdr:cNvSpPr txBox="1"/>
      </xdr:nvSpPr>
      <xdr:spPr>
        <a:xfrm>
          <a:off x="9391727" y="1424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6" name="テキスト ボックス 19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7" name="テキスト ボックス 19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8" name="テキスト ボックス 19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99" name="テキスト ボックス 19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0" name="テキスト ボックス 19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78</xdr:row>
      <xdr:rowOff>67311</xdr:rowOff>
    </xdr:from>
    <xdr:to>
      <xdr:col>14</xdr:col>
      <xdr:colOff>79375</xdr:colOff>
      <xdr:row>78</xdr:row>
      <xdr:rowOff>168911</xdr:rowOff>
    </xdr:to>
    <xdr:sp macro="" textlink="">
      <xdr:nvSpPr>
        <xdr:cNvPr id="201" name="円/楕円 200"/>
        <xdr:cNvSpPr/>
      </xdr:nvSpPr>
      <xdr:spPr>
        <a:xfrm>
          <a:off x="9588500" y="13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77</xdr:row>
      <xdr:rowOff>13988</xdr:rowOff>
    </xdr:from>
    <xdr:ext cx="469744" cy="259045"/>
    <xdr:sp macro="" textlink="">
      <xdr:nvSpPr>
        <xdr:cNvPr id="202" name="n_1mainValue【福祉施設】&#10;一人当たり面積"/>
        <xdr:cNvSpPr txBox="1"/>
      </xdr:nvSpPr>
      <xdr:spPr>
        <a:xfrm>
          <a:off x="9391727" y="1321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3" name="正方形/長方形 20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4" name="正方形/長方形 20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5" name="正方形/長方形 20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6" name="正方形/長方形 20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7" name="正方形/長方形 20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8" name="正方形/長方形 20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9" name="正方形/長方形 20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0" name="正方形/長方形 20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1" name="テキスト ボックス 21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2" name="直線コネクタ 21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13" name="テキスト ボックス 21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14" name="直線コネクタ 21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15" name="テキスト ボックス 21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16" name="直線コネクタ 21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17" name="テキスト ボックス 21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18" name="直線コネクタ 21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19" name="テキスト ボックス 21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0" name="直線コネクタ 21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1" name="テキスト ボックス 22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2" name="直線コネクタ 22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23" name="テキスト ボックス 22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4" name="直線コネクタ 22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25" name="テキスト ボックス 22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9525</xdr:rowOff>
    </xdr:from>
    <xdr:to>
      <xdr:col>6</xdr:col>
      <xdr:colOff>510540</xdr:colOff>
      <xdr:row>108</xdr:row>
      <xdr:rowOff>137161</xdr:rowOff>
    </xdr:to>
    <xdr:cxnSp macro="">
      <xdr:nvCxnSpPr>
        <xdr:cNvPr id="227" name="直線コネクタ 226"/>
        <xdr:cNvCxnSpPr/>
      </xdr:nvCxnSpPr>
      <xdr:spPr>
        <a:xfrm flipV="1">
          <a:off x="4634865" y="17154525"/>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140988</xdr:rowOff>
    </xdr:from>
    <xdr:ext cx="405111" cy="259045"/>
    <xdr:sp macro="" textlink="">
      <xdr:nvSpPr>
        <xdr:cNvPr id="228" name="【市民会館】&#10;有形固定資産減価償却率最小値テキスト"/>
        <xdr:cNvSpPr txBox="1"/>
      </xdr:nvSpPr>
      <xdr:spPr>
        <a:xfrm>
          <a:off x="4724400" y="1865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6</xdr:col>
      <xdr:colOff>422275</xdr:colOff>
      <xdr:row>108</xdr:row>
      <xdr:rowOff>137161</xdr:rowOff>
    </xdr:from>
    <xdr:to>
      <xdr:col>6</xdr:col>
      <xdr:colOff>600075</xdr:colOff>
      <xdr:row>108</xdr:row>
      <xdr:rowOff>137161</xdr:rowOff>
    </xdr:to>
    <xdr:cxnSp macro="">
      <xdr:nvCxnSpPr>
        <xdr:cNvPr id="229" name="直線コネクタ 228"/>
        <xdr:cNvCxnSpPr/>
      </xdr:nvCxnSpPr>
      <xdr:spPr>
        <a:xfrm>
          <a:off x="4546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127652</xdr:rowOff>
    </xdr:from>
    <xdr:ext cx="405111" cy="259045"/>
    <xdr:sp macro="" textlink="">
      <xdr:nvSpPr>
        <xdr:cNvPr id="230" name="【市民会館】&#10;有形固定資産減価償却率最大値テキスト"/>
        <xdr:cNvSpPr txBox="1"/>
      </xdr:nvSpPr>
      <xdr:spPr>
        <a:xfrm>
          <a:off x="47244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100</xdr:row>
      <xdr:rowOff>9525</xdr:rowOff>
    </xdr:from>
    <xdr:to>
      <xdr:col>6</xdr:col>
      <xdr:colOff>600075</xdr:colOff>
      <xdr:row>100</xdr:row>
      <xdr:rowOff>9525</xdr:rowOff>
    </xdr:to>
    <xdr:cxnSp macro="">
      <xdr:nvCxnSpPr>
        <xdr:cNvPr id="231" name="直線コネクタ 230"/>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129557</xdr:rowOff>
    </xdr:from>
    <xdr:ext cx="405111" cy="259045"/>
    <xdr:sp macro="" textlink="">
      <xdr:nvSpPr>
        <xdr:cNvPr id="232" name="【市民会館】&#10;有形固定資産減価償却率平均値テキスト"/>
        <xdr:cNvSpPr txBox="1"/>
      </xdr:nvSpPr>
      <xdr:spPr>
        <a:xfrm>
          <a:off x="4724400" y="1778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151130</xdr:rowOff>
    </xdr:from>
    <xdr:to>
      <xdr:col>6</xdr:col>
      <xdr:colOff>561975</xdr:colOff>
      <xdr:row>104</xdr:row>
      <xdr:rowOff>81280</xdr:rowOff>
    </xdr:to>
    <xdr:sp macro="" textlink="">
      <xdr:nvSpPr>
        <xdr:cNvPr id="233" name="フローチャート : 判断 232"/>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13970</xdr:rowOff>
    </xdr:from>
    <xdr:to>
      <xdr:col>5</xdr:col>
      <xdr:colOff>409575</xdr:colOff>
      <xdr:row>105</xdr:row>
      <xdr:rowOff>115570</xdr:rowOff>
    </xdr:to>
    <xdr:sp macro="" textlink="">
      <xdr:nvSpPr>
        <xdr:cNvPr id="234" name="フローチャート : 判断 233"/>
        <xdr:cNvSpPr/>
      </xdr:nvSpPr>
      <xdr:spPr>
        <a:xfrm>
          <a:off x="3746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132097</xdr:rowOff>
    </xdr:from>
    <xdr:ext cx="405111" cy="259045"/>
    <xdr:sp macro="" textlink="">
      <xdr:nvSpPr>
        <xdr:cNvPr id="235" name="n_1aveValue【市民会館】&#10;有形固定資産減価償却率"/>
        <xdr:cNvSpPr txBox="1"/>
      </xdr:nvSpPr>
      <xdr:spPr>
        <a:xfrm>
          <a:off x="3582043"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36" name="テキスト ボックス 23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37" name="テキスト ボックス 23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38" name="テキスト ボックス 23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39" name="テキスト ボックス 23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0" name="テキスト ボックス 23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106</xdr:row>
      <xdr:rowOff>139700</xdr:rowOff>
    </xdr:from>
    <xdr:to>
      <xdr:col>5</xdr:col>
      <xdr:colOff>409575</xdr:colOff>
      <xdr:row>107</xdr:row>
      <xdr:rowOff>69850</xdr:rowOff>
    </xdr:to>
    <xdr:sp macro="" textlink="">
      <xdr:nvSpPr>
        <xdr:cNvPr id="241" name="円/楕円 240"/>
        <xdr:cNvSpPr/>
      </xdr:nvSpPr>
      <xdr:spPr>
        <a:xfrm>
          <a:off x="3746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60977</xdr:rowOff>
    </xdr:from>
    <xdr:ext cx="405111" cy="259045"/>
    <xdr:sp macro="" textlink="">
      <xdr:nvSpPr>
        <xdr:cNvPr id="242" name="n_1mainValue【市民会館】&#10;有形固定資産減価償却率"/>
        <xdr:cNvSpPr txBox="1"/>
      </xdr:nvSpPr>
      <xdr:spPr>
        <a:xfrm>
          <a:off x="3582043"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3" name="正方形/長方形 2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4" name="正方形/長方形 2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5" name="正方形/長方形 2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6" name="正方形/長方形 2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47" name="正方形/長方形 2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48" name="正方形/長方形 2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49" name="正方形/長方形 2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0" name="正方形/長方形 2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1" name="テキスト ボックス 2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2" name="直線コネクタ 2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53" name="テキスト ボックス 252"/>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254" name="直線コネクタ 25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55" name="テキスト ボックス 25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56" name="直線コネクタ 25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57" name="テキスト ボックス 25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58" name="直線コネクタ 25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59" name="テキスト ボックス 25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60" name="直線コネクタ 25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61" name="テキスト ボックス 26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62" name="直線コネクタ 26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63" name="テキスト ボックス 26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4" name="直線コネクタ 26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5" name="テキスト ボックス 26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103</xdr:row>
      <xdr:rowOff>140970</xdr:rowOff>
    </xdr:from>
    <xdr:to>
      <xdr:col>15</xdr:col>
      <xdr:colOff>180340</xdr:colOff>
      <xdr:row>109</xdr:row>
      <xdr:rowOff>22861</xdr:rowOff>
    </xdr:to>
    <xdr:cxnSp macro="">
      <xdr:nvCxnSpPr>
        <xdr:cNvPr id="267" name="直線コネクタ 266"/>
        <xdr:cNvCxnSpPr/>
      </xdr:nvCxnSpPr>
      <xdr:spPr>
        <a:xfrm flipV="1">
          <a:off x="10476865" y="17800320"/>
          <a:ext cx="0" cy="910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26688</xdr:rowOff>
    </xdr:from>
    <xdr:ext cx="469744" cy="259045"/>
    <xdr:sp macro="" textlink="">
      <xdr:nvSpPr>
        <xdr:cNvPr id="268" name="【市民会館】&#10;一人当たり面積最小値テキスト"/>
        <xdr:cNvSpPr txBox="1"/>
      </xdr:nvSpPr>
      <xdr:spPr>
        <a:xfrm>
          <a:off x="10566400" y="1871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15</xdr:col>
      <xdr:colOff>92075</xdr:colOff>
      <xdr:row>109</xdr:row>
      <xdr:rowOff>22861</xdr:rowOff>
    </xdr:from>
    <xdr:to>
      <xdr:col>15</xdr:col>
      <xdr:colOff>269875</xdr:colOff>
      <xdr:row>109</xdr:row>
      <xdr:rowOff>22861</xdr:rowOff>
    </xdr:to>
    <xdr:cxnSp macro="">
      <xdr:nvCxnSpPr>
        <xdr:cNvPr id="269" name="直線コネクタ 268"/>
        <xdr:cNvCxnSpPr/>
      </xdr:nvCxnSpPr>
      <xdr:spPr>
        <a:xfrm>
          <a:off x="10388600" y="1871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102</xdr:row>
      <xdr:rowOff>87647</xdr:rowOff>
    </xdr:from>
    <xdr:ext cx="469744" cy="259045"/>
    <xdr:sp macro="" textlink="">
      <xdr:nvSpPr>
        <xdr:cNvPr id="270" name="【市民会館】&#10;一人当たり面積最大値テキスト"/>
        <xdr:cNvSpPr txBox="1"/>
      </xdr:nvSpPr>
      <xdr:spPr>
        <a:xfrm>
          <a:off x="10566400" y="175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0.328</a:t>
          </a:r>
          <a:endParaRPr kumimoji="1" lang="ja-JP" altLang="en-US" sz="1000" b="1">
            <a:latin typeface="ＭＳ Ｐゴシック"/>
          </a:endParaRPr>
        </a:p>
      </xdr:txBody>
    </xdr:sp>
    <xdr:clientData/>
  </xdr:oneCellAnchor>
  <xdr:twoCellAnchor>
    <xdr:from>
      <xdr:col>15</xdr:col>
      <xdr:colOff>92075</xdr:colOff>
      <xdr:row>103</xdr:row>
      <xdr:rowOff>140970</xdr:rowOff>
    </xdr:from>
    <xdr:to>
      <xdr:col>15</xdr:col>
      <xdr:colOff>269875</xdr:colOff>
      <xdr:row>103</xdr:row>
      <xdr:rowOff>140970</xdr:rowOff>
    </xdr:to>
    <xdr:cxnSp macro="">
      <xdr:nvCxnSpPr>
        <xdr:cNvPr id="271" name="直線コネクタ 270"/>
        <xdr:cNvCxnSpPr/>
      </xdr:nvCxnSpPr>
      <xdr:spPr>
        <a:xfrm>
          <a:off x="10388600" y="178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80027</xdr:rowOff>
    </xdr:from>
    <xdr:ext cx="469744" cy="259045"/>
    <xdr:sp macro="" textlink="">
      <xdr:nvSpPr>
        <xdr:cNvPr id="272" name="【市民会館】&#10;一人当たり面積平均値テキスト"/>
        <xdr:cNvSpPr txBox="1"/>
      </xdr:nvSpPr>
      <xdr:spPr>
        <a:xfrm>
          <a:off x="10566400" y="18425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15</xdr:col>
      <xdr:colOff>130175</xdr:colOff>
      <xdr:row>107</xdr:row>
      <xdr:rowOff>101600</xdr:rowOff>
    </xdr:from>
    <xdr:to>
      <xdr:col>15</xdr:col>
      <xdr:colOff>231775</xdr:colOff>
      <xdr:row>108</xdr:row>
      <xdr:rowOff>31750</xdr:rowOff>
    </xdr:to>
    <xdr:sp macro="" textlink="">
      <xdr:nvSpPr>
        <xdr:cNvPr id="273" name="フローチャート : 判断 272"/>
        <xdr:cNvSpPr/>
      </xdr:nvSpPr>
      <xdr:spPr>
        <a:xfrm>
          <a:off x="10426700" y="1844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107</xdr:row>
      <xdr:rowOff>101600</xdr:rowOff>
    </xdr:from>
    <xdr:to>
      <xdr:col>14</xdr:col>
      <xdr:colOff>79375</xdr:colOff>
      <xdr:row>108</xdr:row>
      <xdr:rowOff>31750</xdr:rowOff>
    </xdr:to>
    <xdr:sp macro="" textlink="">
      <xdr:nvSpPr>
        <xdr:cNvPr id="274" name="フローチャート : 判断 273"/>
        <xdr:cNvSpPr/>
      </xdr:nvSpPr>
      <xdr:spPr>
        <a:xfrm>
          <a:off x="9588500" y="1844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22877</xdr:rowOff>
    </xdr:from>
    <xdr:ext cx="469744" cy="259045"/>
    <xdr:sp macro="" textlink="">
      <xdr:nvSpPr>
        <xdr:cNvPr id="275" name="n_1aveValue【市民会館】&#10;一人当たり面積"/>
        <xdr:cNvSpPr txBox="1"/>
      </xdr:nvSpPr>
      <xdr:spPr>
        <a:xfrm>
          <a:off x="9391727"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6" name="テキスト ボックス 2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7" name="テキスト ボックス 2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8" name="テキスト ボックス 2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79" name="テキスト ボックス 2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0" name="テキスト ボックス 2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99</xdr:row>
      <xdr:rowOff>116839</xdr:rowOff>
    </xdr:from>
    <xdr:to>
      <xdr:col>14</xdr:col>
      <xdr:colOff>79375</xdr:colOff>
      <xdr:row>100</xdr:row>
      <xdr:rowOff>46989</xdr:rowOff>
    </xdr:to>
    <xdr:sp macro="" textlink="">
      <xdr:nvSpPr>
        <xdr:cNvPr id="281" name="円/楕円 280"/>
        <xdr:cNvSpPr/>
      </xdr:nvSpPr>
      <xdr:spPr>
        <a:xfrm>
          <a:off x="9588500" y="1709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98</xdr:row>
      <xdr:rowOff>63516</xdr:rowOff>
    </xdr:from>
    <xdr:ext cx="469744" cy="259045"/>
    <xdr:sp macro="" textlink="">
      <xdr:nvSpPr>
        <xdr:cNvPr id="282" name="n_1mainValue【市民会館】&#10;一人当たり面積"/>
        <xdr:cNvSpPr txBox="1"/>
      </xdr:nvSpPr>
      <xdr:spPr>
        <a:xfrm>
          <a:off x="9391727" y="1686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0.501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1" name="正方形/長方形 29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2" name="正方形/長方形 29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3" name="正方形/長方形 29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4" name="正方形/長方形 29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5" name="正方形/長方形 29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6" name="正方形/長方形 29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7" name="正方形/長方形 29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98" name="正方形/長方形 29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99" name="正方形/長方形 2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0" name="正方形/長方形 2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1" name="正方形/長方形 3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2" name="正方形/長方形 3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3" name="正方形/長方形 3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4" name="正方形/長方形 3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5" name="正方形/長方形 3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6" name="正方形/長方形 30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07" name="正方形/長方形 3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08" name="正方形/長方形 3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09" name="正方形/長方形 3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10" name="正方形/長方形 3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11" name="正方形/長方形 3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12" name="正方形/長方形 3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13" name="正方形/長方形 3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14" name="正方形/長方形 31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15" name="正方形/長方形 3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6" name="正方形/長方形 3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7" name="正方形/長方形 3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8" name="正方形/長方形 3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9" name="正方形/長方形 3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0" name="正方形/長方形 3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1" name="正方形/長方形 3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2" name="正方形/長方形 32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23" name="正方形/長方形 32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24" name="正方形/長方形 32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25" name="正方形/長方形 32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26" name="正方形/長方形 32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27" name="正方形/長方形 32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28" name="正方形/長方形 32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29" name="正方形/長方形 32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30" name="正方形/長方形 32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31" name="正方形/長方形 3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32" name="正方形/長方形 3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33" name="正方形/長方形 3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34" name="正方形/長方形 3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35" name="正方形/長方形 3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36" name="正方形/長方形 3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37" name="正方形/長方形 3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38" name="正方形/長方形 3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39" name="テキスト ボックス 3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40" name="直線コネクタ 3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341" name="直線コネクタ 34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342" name="テキスト ボックス 34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343" name="直線コネクタ 34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344" name="テキスト ボックス 34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345" name="直線コネクタ 34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346" name="テキスト ボックス 34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347" name="直線コネクタ 34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348" name="テキスト ボックス 34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349" name="直線コネクタ 34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350" name="テキスト ボックス 34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351" name="直線コネクタ 35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352" name="テキスト ボックス 35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53" name="直線コネクタ 3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54" name="テキスト ボックス 35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100693</xdr:rowOff>
    </xdr:from>
    <xdr:to>
      <xdr:col>23</xdr:col>
      <xdr:colOff>516889</xdr:colOff>
      <xdr:row>109</xdr:row>
      <xdr:rowOff>35379</xdr:rowOff>
    </xdr:to>
    <xdr:cxnSp macro="">
      <xdr:nvCxnSpPr>
        <xdr:cNvPr id="356" name="直線コネクタ 355"/>
        <xdr:cNvCxnSpPr/>
      </xdr:nvCxnSpPr>
      <xdr:spPr>
        <a:xfrm flipV="1">
          <a:off x="16318864" y="17245693"/>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357" name="【庁舎】&#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358" name="直線コネクタ 35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47370</xdr:rowOff>
    </xdr:from>
    <xdr:ext cx="405111" cy="259045"/>
    <xdr:sp macro="" textlink="">
      <xdr:nvSpPr>
        <xdr:cNvPr id="359" name="【庁舎】&#10;有形固定資産減価償却率最大値テキスト"/>
        <xdr:cNvSpPr txBox="1"/>
      </xdr:nvSpPr>
      <xdr:spPr>
        <a:xfrm>
          <a:off x="16408400" y="1702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428625</xdr:colOff>
      <xdr:row>100</xdr:row>
      <xdr:rowOff>100693</xdr:rowOff>
    </xdr:from>
    <xdr:to>
      <xdr:col>23</xdr:col>
      <xdr:colOff>606425</xdr:colOff>
      <xdr:row>100</xdr:row>
      <xdr:rowOff>100693</xdr:rowOff>
    </xdr:to>
    <xdr:cxnSp macro="">
      <xdr:nvCxnSpPr>
        <xdr:cNvPr id="360" name="直線コネクタ 359"/>
        <xdr:cNvCxnSpPr/>
      </xdr:nvCxnSpPr>
      <xdr:spPr>
        <a:xfrm>
          <a:off x="16230600" y="1724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10358</xdr:rowOff>
    </xdr:from>
    <xdr:ext cx="405111" cy="259045"/>
    <xdr:sp macro="" textlink="">
      <xdr:nvSpPr>
        <xdr:cNvPr id="361" name="【庁舎】&#10;有形固定資産減価償却率平均値テキスト"/>
        <xdr:cNvSpPr txBox="1"/>
      </xdr:nvSpPr>
      <xdr:spPr>
        <a:xfrm>
          <a:off x="16408400" y="1766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31931</xdr:rowOff>
    </xdr:from>
    <xdr:to>
      <xdr:col>23</xdr:col>
      <xdr:colOff>568325</xdr:colOff>
      <xdr:row>103</xdr:row>
      <xdr:rowOff>133531</xdr:rowOff>
    </xdr:to>
    <xdr:sp macro="" textlink="">
      <xdr:nvSpPr>
        <xdr:cNvPr id="362" name="フローチャート : 判断 361"/>
        <xdr:cNvSpPr/>
      </xdr:nvSpPr>
      <xdr:spPr>
        <a:xfrm>
          <a:off x="16268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20501</xdr:rowOff>
    </xdr:from>
    <xdr:to>
      <xdr:col>22</xdr:col>
      <xdr:colOff>415925</xdr:colOff>
      <xdr:row>104</xdr:row>
      <xdr:rowOff>122101</xdr:rowOff>
    </xdr:to>
    <xdr:sp macro="" textlink="">
      <xdr:nvSpPr>
        <xdr:cNvPr id="363" name="フローチャート : 判断 362"/>
        <xdr:cNvSpPr/>
      </xdr:nvSpPr>
      <xdr:spPr>
        <a:xfrm>
          <a:off x="15430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113228</xdr:rowOff>
    </xdr:from>
    <xdr:ext cx="405111" cy="259045"/>
    <xdr:sp macro="" textlink="">
      <xdr:nvSpPr>
        <xdr:cNvPr id="364" name="n_1aveValue【庁舎】&#10;有形固定資産減価償却率"/>
        <xdr:cNvSpPr txBox="1"/>
      </xdr:nvSpPr>
      <xdr:spPr>
        <a:xfrm>
          <a:off x="15266043"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65" name="テキスト ボックス 3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66" name="テキスト ボックス 3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67" name="テキスト ボックス 3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68" name="テキスト ボックス 3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69" name="テキスト ボックス 3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133169</xdr:rowOff>
    </xdr:from>
    <xdr:to>
      <xdr:col>22</xdr:col>
      <xdr:colOff>415925</xdr:colOff>
      <xdr:row>102</xdr:row>
      <xdr:rowOff>63319</xdr:rowOff>
    </xdr:to>
    <xdr:sp macro="" textlink="">
      <xdr:nvSpPr>
        <xdr:cNvPr id="370" name="円/楕円 369"/>
        <xdr:cNvSpPr/>
      </xdr:nvSpPr>
      <xdr:spPr>
        <a:xfrm>
          <a:off x="15430500" y="174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79846</xdr:rowOff>
    </xdr:from>
    <xdr:ext cx="405111" cy="259045"/>
    <xdr:sp macro="" textlink="">
      <xdr:nvSpPr>
        <xdr:cNvPr id="371" name="n_1mainValue【庁舎】&#10;有形固定資産減価償却率"/>
        <xdr:cNvSpPr txBox="1"/>
      </xdr:nvSpPr>
      <xdr:spPr>
        <a:xfrm>
          <a:off x="15266043" y="1722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72" name="正方形/長方形 37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73" name="正方形/長方形 37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74" name="正方形/長方形 37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75" name="正方形/長方形 37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76" name="正方形/長方形 37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77" name="正方形/長方形 37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78" name="正方形/長方形 37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79" name="正方形/長方形 37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80" name="テキスト ボックス 37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81" name="直線コネクタ 38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382" name="直線コネクタ 38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383" name="テキスト ボックス 38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384" name="直線コネクタ 38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385" name="テキスト ボックス 38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386" name="直線コネクタ 38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387" name="テキスト ボックス 38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388" name="直線コネクタ 38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389" name="テキスト ボックス 38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90" name="直線コネクタ 3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91" name="テキスト ボックス 3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9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147065</xdr:rowOff>
    </xdr:from>
    <xdr:to>
      <xdr:col>32</xdr:col>
      <xdr:colOff>186689</xdr:colOff>
      <xdr:row>106</xdr:row>
      <xdr:rowOff>85344</xdr:rowOff>
    </xdr:to>
    <xdr:cxnSp macro="">
      <xdr:nvCxnSpPr>
        <xdr:cNvPr id="393" name="直線コネクタ 392"/>
        <xdr:cNvCxnSpPr/>
      </xdr:nvCxnSpPr>
      <xdr:spPr>
        <a:xfrm flipV="1">
          <a:off x="22160864" y="17120615"/>
          <a:ext cx="0" cy="113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89171</xdr:rowOff>
    </xdr:from>
    <xdr:ext cx="469744" cy="259045"/>
    <xdr:sp macro="" textlink="">
      <xdr:nvSpPr>
        <xdr:cNvPr id="394" name="【庁舎】&#10;一人当たり面積最小値テキスト"/>
        <xdr:cNvSpPr txBox="1"/>
      </xdr:nvSpPr>
      <xdr:spPr>
        <a:xfrm>
          <a:off x="22250400" y="1826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106</xdr:row>
      <xdr:rowOff>85344</xdr:rowOff>
    </xdr:from>
    <xdr:to>
      <xdr:col>32</xdr:col>
      <xdr:colOff>276225</xdr:colOff>
      <xdr:row>106</xdr:row>
      <xdr:rowOff>85344</xdr:rowOff>
    </xdr:to>
    <xdr:cxnSp macro="">
      <xdr:nvCxnSpPr>
        <xdr:cNvPr id="395" name="直線コネクタ 394"/>
        <xdr:cNvCxnSpPr/>
      </xdr:nvCxnSpPr>
      <xdr:spPr>
        <a:xfrm>
          <a:off x="22072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93742</xdr:rowOff>
    </xdr:from>
    <xdr:ext cx="469744" cy="259045"/>
    <xdr:sp macro="" textlink="">
      <xdr:nvSpPr>
        <xdr:cNvPr id="396" name="【庁舎】&#10;一人当たり面積最大値テキスト"/>
        <xdr:cNvSpPr txBox="1"/>
      </xdr:nvSpPr>
      <xdr:spPr>
        <a:xfrm>
          <a:off x="22250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99</xdr:row>
      <xdr:rowOff>147065</xdr:rowOff>
    </xdr:from>
    <xdr:to>
      <xdr:col>32</xdr:col>
      <xdr:colOff>276225</xdr:colOff>
      <xdr:row>99</xdr:row>
      <xdr:rowOff>147065</xdr:rowOff>
    </xdr:to>
    <xdr:cxnSp macro="">
      <xdr:nvCxnSpPr>
        <xdr:cNvPr id="397" name="直線コネクタ 396"/>
        <xdr:cNvCxnSpPr/>
      </xdr:nvCxnSpPr>
      <xdr:spPr>
        <a:xfrm>
          <a:off x="22072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15257</xdr:rowOff>
    </xdr:from>
    <xdr:ext cx="469744" cy="259045"/>
    <xdr:sp macro="" textlink="">
      <xdr:nvSpPr>
        <xdr:cNvPr id="398" name="【庁舎】&#10;一人当たり面積平均値テキスト"/>
        <xdr:cNvSpPr txBox="1"/>
      </xdr:nvSpPr>
      <xdr:spPr>
        <a:xfrm>
          <a:off x="22250400" y="17674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36830</xdr:rowOff>
    </xdr:from>
    <xdr:to>
      <xdr:col>32</xdr:col>
      <xdr:colOff>238125</xdr:colOff>
      <xdr:row>103</xdr:row>
      <xdr:rowOff>138430</xdr:rowOff>
    </xdr:to>
    <xdr:sp macro="" textlink="">
      <xdr:nvSpPr>
        <xdr:cNvPr id="399" name="フローチャート : 判断 398"/>
        <xdr:cNvSpPr/>
      </xdr:nvSpPr>
      <xdr:spPr>
        <a:xfrm>
          <a:off x="22110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153415</xdr:rowOff>
    </xdr:from>
    <xdr:to>
      <xdr:col>31</xdr:col>
      <xdr:colOff>85725</xdr:colOff>
      <xdr:row>103</xdr:row>
      <xdr:rowOff>83565</xdr:rowOff>
    </xdr:to>
    <xdr:sp macro="" textlink="">
      <xdr:nvSpPr>
        <xdr:cNvPr id="400" name="フローチャート : 判断 399"/>
        <xdr:cNvSpPr/>
      </xdr:nvSpPr>
      <xdr:spPr>
        <a:xfrm>
          <a:off x="21272500" y="176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100092</xdr:rowOff>
    </xdr:from>
    <xdr:ext cx="469744" cy="259045"/>
    <xdr:sp macro="" textlink="">
      <xdr:nvSpPr>
        <xdr:cNvPr id="401" name="n_1aveValue【庁舎】&#10;一人当たり面積"/>
        <xdr:cNvSpPr txBox="1"/>
      </xdr:nvSpPr>
      <xdr:spPr>
        <a:xfrm>
          <a:off x="21075727" y="1741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02" name="テキスト ボックス 4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03" name="テキスト ボックス 4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04" name="テキスト ボックス 4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05" name="テキスト ボックス 4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06" name="テキスト ボックス 4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34544</xdr:rowOff>
    </xdr:from>
    <xdr:to>
      <xdr:col>31</xdr:col>
      <xdr:colOff>85725</xdr:colOff>
      <xdr:row>104</xdr:row>
      <xdr:rowOff>136144</xdr:rowOff>
    </xdr:to>
    <xdr:sp macro="" textlink="">
      <xdr:nvSpPr>
        <xdr:cNvPr id="407" name="円/楕円 406"/>
        <xdr:cNvSpPr/>
      </xdr:nvSpPr>
      <xdr:spPr>
        <a:xfrm>
          <a:off x="21272500" y="1786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127271</xdr:rowOff>
    </xdr:from>
    <xdr:ext cx="469744" cy="259045"/>
    <xdr:sp macro="" textlink="">
      <xdr:nvSpPr>
        <xdr:cNvPr id="408" name="n_1mainValue【庁舎】&#10;一人当たり面積"/>
        <xdr:cNvSpPr txBox="1"/>
      </xdr:nvSpPr>
      <xdr:spPr>
        <a:xfrm>
          <a:off x="21075727" y="1795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09" name="正方形/長方形 4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10" name="正方形/長方形 4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11" name="テキスト ボックス 4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庁舎において、有形固定資産減価償却率が全国及び類似団体平均を上回っているため、施設の更新を見据えた計画的な維持管理を実施していく必要がある。</a:t>
          </a:r>
          <a:endParaRPr lang="ja-JP" altLang="ja-JP" sz="1400">
            <a:effectLst/>
          </a:endParaRPr>
        </a:p>
        <a:p>
          <a:r>
            <a:rPr kumimoji="1" lang="ja-JP" altLang="ja-JP" sz="1100">
              <a:solidFill>
                <a:schemeClr val="dk1"/>
              </a:solidFill>
              <a:effectLst/>
              <a:latin typeface="+mn-lt"/>
              <a:ea typeface="+mn-ea"/>
              <a:cs typeface="+mn-cs"/>
            </a:rPr>
            <a:t>　また、市民会館の一人当たり面積については、類似団体内で最も大きな数値となっているため、施設の更新の際には王寺町の現状にあった規模となるよう努める。</a:t>
          </a:r>
          <a:endParaRPr lang="ja-JP" altLang="ja-JP" sz="1400">
            <a:effectLst/>
          </a:endParaRPr>
        </a:p>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奈良県王寺町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23,652
23,431
7.01
8,486,009
8,054,834
360,988
5,154,217
6,144,981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興住宅による人口増加や徴収率の高水準の維持などにより、０．６５と前年度より０．０１ポイント上昇し、類似団体の平均値まで改善した。今後も、財政力のさらなる強化のため、徴収率の維持（平成２８年度：９９．３％）や企業誘致・企業家支援策を講じ、税収増加等の歳入確保に努めるとともに、歳出の抑制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119239</xdr:rowOff>
    </xdr:from>
    <xdr:to>
      <xdr:col>7</xdr:col>
      <xdr:colOff>152400</xdr:colOff>
      <xdr:row>42</xdr:row>
      <xdr:rowOff>132645</xdr:rowOff>
    </xdr:to>
    <xdr:cxnSp macro="">
      <xdr:nvCxnSpPr>
        <xdr:cNvPr id="68" name="直線コネクタ 67"/>
        <xdr:cNvCxnSpPr/>
      </xdr:nvCxnSpPr>
      <xdr:spPr>
        <a:xfrm flipV="1">
          <a:off x="4114800" y="73201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40516</xdr:rowOff>
    </xdr:from>
    <xdr:ext cx="762000" cy="259045"/>
    <xdr:sp macro="" textlink="">
      <xdr:nvSpPr>
        <xdr:cNvPr id="69" name="財政力平均値テキスト"/>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132645</xdr:rowOff>
    </xdr:from>
    <xdr:to>
      <xdr:col>6</xdr:col>
      <xdr:colOff>0</xdr:colOff>
      <xdr:row>42</xdr:row>
      <xdr:rowOff>159455</xdr:rowOff>
    </xdr:to>
    <xdr:cxnSp macro="">
      <xdr:nvCxnSpPr>
        <xdr:cNvPr id="71" name="直線コネクタ 70"/>
        <xdr:cNvCxnSpPr/>
      </xdr:nvCxnSpPr>
      <xdr:spPr>
        <a:xfrm flipV="1">
          <a:off x="3225800" y="73335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3" name="テキスト ボックス 72"/>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159455</xdr:rowOff>
    </xdr:from>
    <xdr:to>
      <xdr:col>4</xdr:col>
      <xdr:colOff>482600</xdr:colOff>
      <xdr:row>43</xdr:row>
      <xdr:rowOff>1411</xdr:rowOff>
    </xdr:to>
    <xdr:cxnSp macro="">
      <xdr:nvCxnSpPr>
        <xdr:cNvPr id="74" name="直線コネクタ 73"/>
        <xdr:cNvCxnSpPr/>
      </xdr:nvCxnSpPr>
      <xdr:spPr>
        <a:xfrm flipV="1">
          <a:off x="2336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1411</xdr:rowOff>
    </xdr:from>
    <xdr:to>
      <xdr:col>3</xdr:col>
      <xdr:colOff>279400</xdr:colOff>
      <xdr:row>43</xdr:row>
      <xdr:rowOff>14817</xdr:rowOff>
    </xdr:to>
    <xdr:cxnSp macro="">
      <xdr:nvCxnSpPr>
        <xdr:cNvPr id="77" name="直線コネクタ 76"/>
        <xdr:cNvCxnSpPr/>
      </xdr:nvCxnSpPr>
      <xdr:spPr>
        <a:xfrm flipV="1">
          <a:off x="1447800" y="73737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87" name="円/楕円 86"/>
        <xdr:cNvSpPr/>
      </xdr:nvSpPr>
      <xdr:spPr>
        <a:xfrm>
          <a:off x="49022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84966</xdr:rowOff>
    </xdr:from>
    <xdr:ext cx="762000" cy="259045"/>
    <xdr:sp macro="" textlink="">
      <xdr:nvSpPr>
        <xdr:cNvPr id="88" name="財政力該当値テキスト"/>
        <xdr:cNvSpPr txBox="1"/>
      </xdr:nvSpPr>
      <xdr:spPr>
        <a:xfrm>
          <a:off x="5041900" y="711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81845</xdr:rowOff>
    </xdr:from>
    <xdr:to>
      <xdr:col>6</xdr:col>
      <xdr:colOff>50800</xdr:colOff>
      <xdr:row>43</xdr:row>
      <xdr:rowOff>11995</xdr:rowOff>
    </xdr:to>
    <xdr:sp macro="" textlink="">
      <xdr:nvSpPr>
        <xdr:cNvPr id="89" name="円/楕円 88"/>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168222</xdr:rowOff>
    </xdr:from>
    <xdr:ext cx="736600" cy="259045"/>
    <xdr:sp macro="" textlink="">
      <xdr:nvSpPr>
        <xdr:cNvPr id="90" name="テキスト ボックス 89"/>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108655</xdr:rowOff>
    </xdr:from>
    <xdr:to>
      <xdr:col>4</xdr:col>
      <xdr:colOff>533400</xdr:colOff>
      <xdr:row>43</xdr:row>
      <xdr:rowOff>38805</xdr:rowOff>
    </xdr:to>
    <xdr:sp macro="" textlink="">
      <xdr:nvSpPr>
        <xdr:cNvPr id="91" name="円/楕円 90"/>
        <xdr:cNvSpPr/>
      </xdr:nvSpPr>
      <xdr:spPr>
        <a:xfrm>
          <a:off x="3175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23582</xdr:rowOff>
    </xdr:from>
    <xdr:ext cx="762000" cy="259045"/>
    <xdr:sp macro="" textlink="">
      <xdr:nvSpPr>
        <xdr:cNvPr id="92" name="テキスト ボックス 91"/>
        <xdr:cNvSpPr txBox="1"/>
      </xdr:nvSpPr>
      <xdr:spPr>
        <a:xfrm>
          <a:off x="2844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122061</xdr:rowOff>
    </xdr:from>
    <xdr:to>
      <xdr:col>3</xdr:col>
      <xdr:colOff>330200</xdr:colOff>
      <xdr:row>43</xdr:row>
      <xdr:rowOff>52211</xdr:rowOff>
    </xdr:to>
    <xdr:sp macro="" textlink="">
      <xdr:nvSpPr>
        <xdr:cNvPr id="93" name="円/楕円 92"/>
        <xdr:cNvSpPr/>
      </xdr:nvSpPr>
      <xdr:spPr>
        <a:xfrm>
          <a:off x="2286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36988</xdr:rowOff>
    </xdr:from>
    <xdr:ext cx="762000" cy="259045"/>
    <xdr:sp macro="" textlink="">
      <xdr:nvSpPr>
        <xdr:cNvPr id="94" name="テキスト ボックス 93"/>
        <xdr:cNvSpPr txBox="1"/>
      </xdr:nvSpPr>
      <xdr:spPr>
        <a:xfrm>
          <a:off x="1955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5" name="円/楕円 94"/>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96" name="テキスト ボックス 95"/>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保育所運営費や介護給付費をはじめとした扶助費の増加等により、前年度より５．１％悪化し、９７．１％となった。類似団体内順位も１００団体中９１位と低いため、事務事業の見直しを更に進めるとともに、優先度の低い事務事業について、廃止・縮小を進め、経常経費の削減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160020</xdr:rowOff>
    </xdr:from>
    <xdr:to>
      <xdr:col>7</xdr:col>
      <xdr:colOff>152400</xdr:colOff>
      <xdr:row>66</xdr:row>
      <xdr:rowOff>63246</xdr:rowOff>
    </xdr:to>
    <xdr:cxnSp macro="">
      <xdr:nvCxnSpPr>
        <xdr:cNvPr id="129" name="直線コネクタ 128"/>
        <xdr:cNvCxnSpPr/>
      </xdr:nvCxnSpPr>
      <xdr:spPr>
        <a:xfrm>
          <a:off x="4114800" y="11132820"/>
          <a:ext cx="8382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63009</xdr:rowOff>
    </xdr:from>
    <xdr:ext cx="762000" cy="259045"/>
    <xdr:sp macro="" textlink="">
      <xdr:nvSpPr>
        <xdr:cNvPr id="130" name="財政構造の弾力性平均値テキスト"/>
        <xdr:cNvSpPr txBox="1"/>
      </xdr:nvSpPr>
      <xdr:spPr>
        <a:xfrm>
          <a:off x="5041900" y="10864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160020</xdr:rowOff>
    </xdr:from>
    <xdr:to>
      <xdr:col>6</xdr:col>
      <xdr:colOff>0</xdr:colOff>
      <xdr:row>65</xdr:row>
      <xdr:rowOff>104394</xdr:rowOff>
    </xdr:to>
    <xdr:cxnSp macro="">
      <xdr:nvCxnSpPr>
        <xdr:cNvPr id="132" name="直線コネクタ 131"/>
        <xdr:cNvCxnSpPr/>
      </xdr:nvCxnSpPr>
      <xdr:spPr>
        <a:xfrm flipV="1">
          <a:off x="3225800" y="1113282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65786</xdr:rowOff>
    </xdr:from>
    <xdr:to>
      <xdr:col>4</xdr:col>
      <xdr:colOff>482600</xdr:colOff>
      <xdr:row>65</xdr:row>
      <xdr:rowOff>104394</xdr:rowOff>
    </xdr:to>
    <xdr:cxnSp macro="">
      <xdr:nvCxnSpPr>
        <xdr:cNvPr id="135" name="直線コネクタ 134"/>
        <xdr:cNvCxnSpPr/>
      </xdr:nvCxnSpPr>
      <xdr:spPr>
        <a:xfrm>
          <a:off x="2336800" y="1121003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32004</xdr:rowOff>
    </xdr:from>
    <xdr:to>
      <xdr:col>3</xdr:col>
      <xdr:colOff>279400</xdr:colOff>
      <xdr:row>65</xdr:row>
      <xdr:rowOff>65786</xdr:rowOff>
    </xdr:to>
    <xdr:cxnSp macro="">
      <xdr:nvCxnSpPr>
        <xdr:cNvPr id="138" name="直線コネクタ 137"/>
        <xdr:cNvCxnSpPr/>
      </xdr:nvCxnSpPr>
      <xdr:spPr>
        <a:xfrm>
          <a:off x="1447800" y="1117625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12446</xdr:rowOff>
    </xdr:from>
    <xdr:to>
      <xdr:col>7</xdr:col>
      <xdr:colOff>203200</xdr:colOff>
      <xdr:row>66</xdr:row>
      <xdr:rowOff>114046</xdr:rowOff>
    </xdr:to>
    <xdr:sp macro="" textlink="">
      <xdr:nvSpPr>
        <xdr:cNvPr id="148" name="円/楕円 147"/>
        <xdr:cNvSpPr/>
      </xdr:nvSpPr>
      <xdr:spPr>
        <a:xfrm>
          <a:off x="49022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155973</xdr:rowOff>
    </xdr:from>
    <xdr:ext cx="762000" cy="259045"/>
    <xdr:sp macro="" textlink="">
      <xdr:nvSpPr>
        <xdr:cNvPr id="149" name="財政構造の弾力性該当値テキスト"/>
        <xdr:cNvSpPr txBox="1"/>
      </xdr:nvSpPr>
      <xdr:spPr>
        <a:xfrm>
          <a:off x="5041900" y="11300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109220</xdr:rowOff>
    </xdr:from>
    <xdr:to>
      <xdr:col>6</xdr:col>
      <xdr:colOff>50800</xdr:colOff>
      <xdr:row>65</xdr:row>
      <xdr:rowOff>39370</xdr:rowOff>
    </xdr:to>
    <xdr:sp macro="" textlink="">
      <xdr:nvSpPr>
        <xdr:cNvPr id="150" name="円/楕円 149"/>
        <xdr:cNvSpPr/>
      </xdr:nvSpPr>
      <xdr:spPr>
        <a:xfrm>
          <a:off x="4064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24147</xdr:rowOff>
    </xdr:from>
    <xdr:ext cx="736600" cy="259045"/>
    <xdr:sp macro="" textlink="">
      <xdr:nvSpPr>
        <xdr:cNvPr id="151" name="テキスト ボックス 150"/>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53594</xdr:rowOff>
    </xdr:from>
    <xdr:to>
      <xdr:col>4</xdr:col>
      <xdr:colOff>533400</xdr:colOff>
      <xdr:row>65</xdr:row>
      <xdr:rowOff>155194</xdr:rowOff>
    </xdr:to>
    <xdr:sp macro="" textlink="">
      <xdr:nvSpPr>
        <xdr:cNvPr id="152" name="円/楕円 151"/>
        <xdr:cNvSpPr/>
      </xdr:nvSpPr>
      <xdr:spPr>
        <a:xfrm>
          <a:off x="3175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139971</xdr:rowOff>
    </xdr:from>
    <xdr:ext cx="762000" cy="259045"/>
    <xdr:sp macro="" textlink="">
      <xdr:nvSpPr>
        <xdr:cNvPr id="153" name="テキスト ボックス 152"/>
        <xdr:cNvSpPr txBox="1"/>
      </xdr:nvSpPr>
      <xdr:spPr>
        <a:xfrm>
          <a:off x="2844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14986</xdr:rowOff>
    </xdr:from>
    <xdr:to>
      <xdr:col>3</xdr:col>
      <xdr:colOff>330200</xdr:colOff>
      <xdr:row>65</xdr:row>
      <xdr:rowOff>116586</xdr:rowOff>
    </xdr:to>
    <xdr:sp macro="" textlink="">
      <xdr:nvSpPr>
        <xdr:cNvPr id="154" name="円/楕円 153"/>
        <xdr:cNvSpPr/>
      </xdr:nvSpPr>
      <xdr:spPr>
        <a:xfrm>
          <a:off x="2286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101363</xdr:rowOff>
    </xdr:from>
    <xdr:ext cx="762000" cy="259045"/>
    <xdr:sp macro="" textlink="">
      <xdr:nvSpPr>
        <xdr:cNvPr id="155" name="テキスト ボックス 154"/>
        <xdr:cNvSpPr txBox="1"/>
      </xdr:nvSpPr>
      <xdr:spPr>
        <a:xfrm>
          <a:off x="1955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152654</xdr:rowOff>
    </xdr:from>
    <xdr:to>
      <xdr:col>2</xdr:col>
      <xdr:colOff>127000</xdr:colOff>
      <xdr:row>65</xdr:row>
      <xdr:rowOff>82804</xdr:rowOff>
    </xdr:to>
    <xdr:sp macro="" textlink="">
      <xdr:nvSpPr>
        <xdr:cNvPr id="156" name="円/楕円 155"/>
        <xdr:cNvSpPr/>
      </xdr:nvSpPr>
      <xdr:spPr>
        <a:xfrm>
          <a:off x="1397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67581</xdr:rowOff>
    </xdr:from>
    <xdr:ext cx="762000" cy="259045"/>
    <xdr:sp macro="" textlink="">
      <xdr:nvSpPr>
        <xdr:cNvPr id="157" name="テキスト ボックス 156"/>
        <xdr:cNvSpPr txBox="1"/>
      </xdr:nvSpPr>
      <xdr:spPr>
        <a:xfrm>
          <a:off x="1066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[106,070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規職員の採用や委託業務の増加により、人件費及び物件費の金額は増加傾向にあるが、類似団体平均を下回る結果となっている。今後も、内部事務経費の削減に取組み、物件費の抑制に努めることで、適正な水準を維持す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2742</xdr:rowOff>
    </xdr:from>
    <xdr:to>
      <xdr:col>7</xdr:col>
      <xdr:colOff>152400</xdr:colOff>
      <xdr:row>81</xdr:row>
      <xdr:rowOff>22944</xdr:rowOff>
    </xdr:to>
    <xdr:cxnSp macro="">
      <xdr:nvCxnSpPr>
        <xdr:cNvPr id="190" name="直線コネクタ 189"/>
        <xdr:cNvCxnSpPr/>
      </xdr:nvCxnSpPr>
      <xdr:spPr>
        <a:xfrm>
          <a:off x="4114800" y="13890192"/>
          <a:ext cx="838200" cy="2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152074</xdr:rowOff>
    </xdr:from>
    <xdr:ext cx="762000" cy="259045"/>
    <xdr:sp macro="" textlink="">
      <xdr:nvSpPr>
        <xdr:cNvPr id="191" name="人件費・物件費等の状況平均値テキスト"/>
        <xdr:cNvSpPr txBox="1"/>
      </xdr:nvSpPr>
      <xdr:spPr>
        <a:xfrm>
          <a:off x="5041900" y="13868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130087</xdr:rowOff>
    </xdr:from>
    <xdr:to>
      <xdr:col>6</xdr:col>
      <xdr:colOff>0</xdr:colOff>
      <xdr:row>81</xdr:row>
      <xdr:rowOff>2742</xdr:rowOff>
    </xdr:to>
    <xdr:cxnSp macro="">
      <xdr:nvCxnSpPr>
        <xdr:cNvPr id="193" name="直線コネクタ 192"/>
        <xdr:cNvCxnSpPr/>
      </xdr:nvCxnSpPr>
      <xdr:spPr>
        <a:xfrm>
          <a:off x="3225800" y="13846087"/>
          <a:ext cx="889000" cy="4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70590</xdr:rowOff>
    </xdr:from>
    <xdr:ext cx="736600" cy="259045"/>
    <xdr:sp macro="" textlink="">
      <xdr:nvSpPr>
        <xdr:cNvPr id="195" name="テキスト ボックス 194"/>
        <xdr:cNvSpPr txBox="1"/>
      </xdr:nvSpPr>
      <xdr:spPr>
        <a:xfrm>
          <a:off x="3733800" y="13958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91315</xdr:rowOff>
    </xdr:from>
    <xdr:to>
      <xdr:col>4</xdr:col>
      <xdr:colOff>482600</xdr:colOff>
      <xdr:row>80</xdr:row>
      <xdr:rowOff>130087</xdr:rowOff>
    </xdr:to>
    <xdr:cxnSp macro="">
      <xdr:nvCxnSpPr>
        <xdr:cNvPr id="196" name="直線コネクタ 195"/>
        <xdr:cNvCxnSpPr/>
      </xdr:nvCxnSpPr>
      <xdr:spPr>
        <a:xfrm>
          <a:off x="2336800" y="13807315"/>
          <a:ext cx="889000" cy="3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92119</xdr:rowOff>
    </xdr:from>
    <xdr:ext cx="762000" cy="259045"/>
    <xdr:sp macro="" textlink="">
      <xdr:nvSpPr>
        <xdr:cNvPr id="198" name="テキスト ボックス 197"/>
        <xdr:cNvSpPr txBox="1"/>
      </xdr:nvSpPr>
      <xdr:spPr>
        <a:xfrm>
          <a:off x="2844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89723</xdr:rowOff>
    </xdr:from>
    <xdr:to>
      <xdr:col>3</xdr:col>
      <xdr:colOff>279400</xdr:colOff>
      <xdr:row>80</xdr:row>
      <xdr:rowOff>91315</xdr:rowOff>
    </xdr:to>
    <xdr:cxnSp macro="">
      <xdr:nvCxnSpPr>
        <xdr:cNvPr id="199" name="直線コネクタ 198"/>
        <xdr:cNvCxnSpPr/>
      </xdr:nvCxnSpPr>
      <xdr:spPr>
        <a:xfrm>
          <a:off x="1447800" y="13805723"/>
          <a:ext cx="889000" cy="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70634</xdr:rowOff>
    </xdr:from>
    <xdr:ext cx="762000" cy="259045"/>
    <xdr:sp macro="" textlink="">
      <xdr:nvSpPr>
        <xdr:cNvPr id="201" name="テキスト ボックス 200"/>
        <xdr:cNvSpPr txBox="1"/>
      </xdr:nvSpPr>
      <xdr:spPr>
        <a:xfrm>
          <a:off x="1955800" y="139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72671</xdr:rowOff>
    </xdr:from>
    <xdr:ext cx="762000" cy="259045"/>
    <xdr:sp macro="" textlink="">
      <xdr:nvSpPr>
        <xdr:cNvPr id="203" name="テキスト ボックス 202"/>
        <xdr:cNvSpPr txBox="1"/>
      </xdr:nvSpPr>
      <xdr:spPr>
        <a:xfrm>
          <a:off x="1066800" y="1396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143594</xdr:rowOff>
    </xdr:from>
    <xdr:to>
      <xdr:col>7</xdr:col>
      <xdr:colOff>203200</xdr:colOff>
      <xdr:row>81</xdr:row>
      <xdr:rowOff>73744</xdr:rowOff>
    </xdr:to>
    <xdr:sp macro="" textlink="">
      <xdr:nvSpPr>
        <xdr:cNvPr id="209" name="円/楕円 208"/>
        <xdr:cNvSpPr/>
      </xdr:nvSpPr>
      <xdr:spPr>
        <a:xfrm>
          <a:off x="4902200" y="1385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160121</xdr:rowOff>
    </xdr:from>
    <xdr:ext cx="762000" cy="259045"/>
    <xdr:sp macro="" textlink="">
      <xdr:nvSpPr>
        <xdr:cNvPr id="210" name="人件費・物件費等の状況該当値テキスト"/>
        <xdr:cNvSpPr txBox="1"/>
      </xdr:nvSpPr>
      <xdr:spPr>
        <a:xfrm>
          <a:off x="5041900" y="13704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106,070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123392</xdr:rowOff>
    </xdr:from>
    <xdr:to>
      <xdr:col>6</xdr:col>
      <xdr:colOff>50800</xdr:colOff>
      <xdr:row>81</xdr:row>
      <xdr:rowOff>53542</xdr:rowOff>
    </xdr:to>
    <xdr:sp macro="" textlink="">
      <xdr:nvSpPr>
        <xdr:cNvPr id="211" name="円/楕円 210"/>
        <xdr:cNvSpPr/>
      </xdr:nvSpPr>
      <xdr:spPr>
        <a:xfrm>
          <a:off x="4064000" y="138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63719</xdr:rowOff>
    </xdr:from>
    <xdr:ext cx="736600" cy="259045"/>
    <xdr:sp macro="" textlink="">
      <xdr:nvSpPr>
        <xdr:cNvPr id="212" name="テキスト ボックス 211"/>
        <xdr:cNvSpPr txBox="1"/>
      </xdr:nvSpPr>
      <xdr:spPr>
        <a:xfrm>
          <a:off x="3733800" y="13608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101,884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79287</xdr:rowOff>
    </xdr:from>
    <xdr:to>
      <xdr:col>4</xdr:col>
      <xdr:colOff>533400</xdr:colOff>
      <xdr:row>81</xdr:row>
      <xdr:rowOff>9437</xdr:rowOff>
    </xdr:to>
    <xdr:sp macro="" textlink="">
      <xdr:nvSpPr>
        <xdr:cNvPr id="213" name="円/楕円 212"/>
        <xdr:cNvSpPr/>
      </xdr:nvSpPr>
      <xdr:spPr>
        <a:xfrm>
          <a:off x="3175000" y="1379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19614</xdr:rowOff>
    </xdr:from>
    <xdr:ext cx="762000" cy="259045"/>
    <xdr:sp macro="" textlink="">
      <xdr:nvSpPr>
        <xdr:cNvPr id="214" name="テキスト ボックス 213"/>
        <xdr:cNvSpPr txBox="1"/>
      </xdr:nvSpPr>
      <xdr:spPr>
        <a:xfrm>
          <a:off x="2844800" y="13564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92,745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40515</xdr:rowOff>
    </xdr:from>
    <xdr:to>
      <xdr:col>3</xdr:col>
      <xdr:colOff>330200</xdr:colOff>
      <xdr:row>80</xdr:row>
      <xdr:rowOff>142115</xdr:rowOff>
    </xdr:to>
    <xdr:sp macro="" textlink="">
      <xdr:nvSpPr>
        <xdr:cNvPr id="215" name="円/楕円 214"/>
        <xdr:cNvSpPr/>
      </xdr:nvSpPr>
      <xdr:spPr>
        <a:xfrm>
          <a:off x="2286000" y="1375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152292</xdr:rowOff>
    </xdr:from>
    <xdr:ext cx="762000" cy="259045"/>
    <xdr:sp macro="" textlink="">
      <xdr:nvSpPr>
        <xdr:cNvPr id="216" name="テキスト ボックス 215"/>
        <xdr:cNvSpPr txBox="1"/>
      </xdr:nvSpPr>
      <xdr:spPr>
        <a:xfrm>
          <a:off x="1955800" y="1352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84,711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38923</xdr:rowOff>
    </xdr:from>
    <xdr:to>
      <xdr:col>2</xdr:col>
      <xdr:colOff>127000</xdr:colOff>
      <xdr:row>80</xdr:row>
      <xdr:rowOff>140523</xdr:rowOff>
    </xdr:to>
    <xdr:sp macro="" textlink="">
      <xdr:nvSpPr>
        <xdr:cNvPr id="217" name="円/楕円 216"/>
        <xdr:cNvSpPr/>
      </xdr:nvSpPr>
      <xdr:spPr>
        <a:xfrm>
          <a:off x="1397000" y="1375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150700</xdr:rowOff>
    </xdr:from>
    <xdr:ext cx="762000" cy="259045"/>
    <xdr:sp macro="" textlink="">
      <xdr:nvSpPr>
        <xdr:cNvPr id="218" name="テキスト ボックス 217"/>
        <xdr:cNvSpPr txBox="1"/>
      </xdr:nvSpPr>
      <xdr:spPr>
        <a:xfrm>
          <a:off x="1066800" y="1352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類似団体平均より低い給与水準となっており、今後も人事院勧告等の動向を注視しながら、適切な水準を維持する。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88</xdr:row>
      <xdr:rowOff>114905</xdr:rowOff>
    </xdr:to>
    <xdr:cxnSp macro="">
      <xdr:nvCxnSpPr>
        <xdr:cNvPr id="249" name="直線コネクタ 248"/>
        <xdr:cNvCxnSpPr/>
      </xdr:nvCxnSpPr>
      <xdr:spPr>
        <a:xfrm flipV="1">
          <a:off x="17018000" y="1375470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86982</xdr:rowOff>
    </xdr:from>
    <xdr:ext cx="762000" cy="259045"/>
    <xdr:sp macro="" textlink="">
      <xdr:nvSpPr>
        <xdr:cNvPr id="250" name="給与水準   （国との比較）最小値テキスト"/>
        <xdr:cNvSpPr txBox="1"/>
      </xdr:nvSpPr>
      <xdr:spPr>
        <a:xfrm>
          <a:off x="17106900" y="1517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114905</xdr:rowOff>
    </xdr:from>
    <xdr:to>
      <xdr:col>24</xdr:col>
      <xdr:colOff>647700</xdr:colOff>
      <xdr:row>88</xdr:row>
      <xdr:rowOff>114905</xdr:rowOff>
    </xdr:to>
    <xdr:cxnSp macro="">
      <xdr:nvCxnSpPr>
        <xdr:cNvPr id="251" name="直線コネクタ 250"/>
        <xdr:cNvCxnSpPr/>
      </xdr:nvCxnSpPr>
      <xdr:spPr>
        <a:xfrm>
          <a:off x="16929100" y="1520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2"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3" name="直線コネクタ 252"/>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74991</xdr:rowOff>
    </xdr:from>
    <xdr:to>
      <xdr:col>24</xdr:col>
      <xdr:colOff>558800</xdr:colOff>
      <xdr:row>83</xdr:row>
      <xdr:rowOff>75898</xdr:rowOff>
    </xdr:to>
    <xdr:cxnSp macro="">
      <xdr:nvCxnSpPr>
        <xdr:cNvPr id="254" name="直線コネクタ 253"/>
        <xdr:cNvCxnSpPr/>
      </xdr:nvCxnSpPr>
      <xdr:spPr>
        <a:xfrm flipV="1">
          <a:off x="16179800" y="14133891"/>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101495</xdr:rowOff>
    </xdr:from>
    <xdr:ext cx="762000" cy="259045"/>
    <xdr:sp macro="" textlink="">
      <xdr:nvSpPr>
        <xdr:cNvPr id="255" name="給与水準   （国との比較）平均値テキスト"/>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6" name="フローチャート : 判断 255"/>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75898</xdr:rowOff>
    </xdr:from>
    <xdr:to>
      <xdr:col>23</xdr:col>
      <xdr:colOff>406400</xdr:colOff>
      <xdr:row>84</xdr:row>
      <xdr:rowOff>99786</xdr:rowOff>
    </xdr:to>
    <xdr:cxnSp macro="">
      <xdr:nvCxnSpPr>
        <xdr:cNvPr id="257" name="直線コネクタ 256"/>
        <xdr:cNvCxnSpPr/>
      </xdr:nvCxnSpPr>
      <xdr:spPr>
        <a:xfrm flipV="1">
          <a:off x="15290800" y="14306248"/>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117929</xdr:rowOff>
    </xdr:from>
    <xdr:to>
      <xdr:col>23</xdr:col>
      <xdr:colOff>457200</xdr:colOff>
      <xdr:row>85</xdr:row>
      <xdr:rowOff>48079</xdr:rowOff>
    </xdr:to>
    <xdr:sp macro="" textlink="">
      <xdr:nvSpPr>
        <xdr:cNvPr id="258" name="フローチャート : 判断 257"/>
        <xdr:cNvSpPr/>
      </xdr:nvSpPr>
      <xdr:spPr>
        <a:xfrm>
          <a:off x="16129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32856</xdr:rowOff>
    </xdr:from>
    <xdr:ext cx="736600" cy="259045"/>
    <xdr:sp macro="" textlink="">
      <xdr:nvSpPr>
        <xdr:cNvPr id="259" name="テキスト ボックス 258"/>
        <xdr:cNvSpPr txBox="1"/>
      </xdr:nvSpPr>
      <xdr:spPr>
        <a:xfrm>
          <a:off x="15798800" y="1460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76805</xdr:rowOff>
    </xdr:from>
    <xdr:to>
      <xdr:col>22</xdr:col>
      <xdr:colOff>203200</xdr:colOff>
      <xdr:row>84</xdr:row>
      <xdr:rowOff>99786</xdr:rowOff>
    </xdr:to>
    <xdr:cxnSp macro="">
      <xdr:nvCxnSpPr>
        <xdr:cNvPr id="260" name="直線コネクタ 259"/>
        <xdr:cNvCxnSpPr/>
      </xdr:nvCxnSpPr>
      <xdr:spPr>
        <a:xfrm>
          <a:off x="14401800" y="1447860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1" name="フローチャート : 判断 260"/>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2" name="テキスト ボックス 261"/>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76805</xdr:rowOff>
    </xdr:from>
    <xdr:to>
      <xdr:col>21</xdr:col>
      <xdr:colOff>0</xdr:colOff>
      <xdr:row>89</xdr:row>
      <xdr:rowOff>127302</xdr:rowOff>
    </xdr:to>
    <xdr:cxnSp macro="">
      <xdr:nvCxnSpPr>
        <xdr:cNvPr id="263" name="直線コネクタ 262"/>
        <xdr:cNvCxnSpPr/>
      </xdr:nvCxnSpPr>
      <xdr:spPr>
        <a:xfrm flipV="1">
          <a:off x="13512800" y="14478605"/>
          <a:ext cx="889000" cy="90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4" name="フローチャート : 判断 263"/>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146854</xdr:rowOff>
    </xdr:from>
    <xdr:ext cx="762000" cy="259045"/>
    <xdr:sp macro="" textlink="">
      <xdr:nvSpPr>
        <xdr:cNvPr id="265" name="テキスト ボックス 264"/>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6" name="フローチャート : 判断 265"/>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67" name="テキスト ボックス 266"/>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24191</xdr:rowOff>
    </xdr:from>
    <xdr:to>
      <xdr:col>24</xdr:col>
      <xdr:colOff>609600</xdr:colOff>
      <xdr:row>82</xdr:row>
      <xdr:rowOff>125791</xdr:rowOff>
    </xdr:to>
    <xdr:sp macro="" textlink="">
      <xdr:nvSpPr>
        <xdr:cNvPr id="273" name="円/楕円 272"/>
        <xdr:cNvSpPr/>
      </xdr:nvSpPr>
      <xdr:spPr>
        <a:xfrm>
          <a:off x="16967200" y="140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40718</xdr:rowOff>
    </xdr:from>
    <xdr:ext cx="762000" cy="259045"/>
    <xdr:sp macro="" textlink="">
      <xdr:nvSpPr>
        <xdr:cNvPr id="274" name="給与水準   （国との比較）該当値テキスト"/>
        <xdr:cNvSpPr txBox="1"/>
      </xdr:nvSpPr>
      <xdr:spPr>
        <a:xfrm>
          <a:off x="17106900" y="1392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25098</xdr:rowOff>
    </xdr:from>
    <xdr:to>
      <xdr:col>23</xdr:col>
      <xdr:colOff>457200</xdr:colOff>
      <xdr:row>83</xdr:row>
      <xdr:rowOff>126698</xdr:rowOff>
    </xdr:to>
    <xdr:sp macro="" textlink="">
      <xdr:nvSpPr>
        <xdr:cNvPr id="275" name="円/楕円 274"/>
        <xdr:cNvSpPr/>
      </xdr:nvSpPr>
      <xdr:spPr>
        <a:xfrm>
          <a:off x="16129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136875</xdr:rowOff>
    </xdr:from>
    <xdr:ext cx="736600" cy="259045"/>
    <xdr:sp macro="" textlink="">
      <xdr:nvSpPr>
        <xdr:cNvPr id="276" name="テキスト ボックス 275"/>
        <xdr:cNvSpPr txBox="1"/>
      </xdr:nvSpPr>
      <xdr:spPr>
        <a:xfrm>
          <a:off x="15798800" y="1402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48986</xdr:rowOff>
    </xdr:from>
    <xdr:to>
      <xdr:col>22</xdr:col>
      <xdr:colOff>254000</xdr:colOff>
      <xdr:row>84</xdr:row>
      <xdr:rowOff>150586</xdr:rowOff>
    </xdr:to>
    <xdr:sp macro="" textlink="">
      <xdr:nvSpPr>
        <xdr:cNvPr id="277" name="円/楕円 276"/>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160763</xdr:rowOff>
    </xdr:from>
    <xdr:ext cx="762000" cy="259045"/>
    <xdr:sp macro="" textlink="">
      <xdr:nvSpPr>
        <xdr:cNvPr id="278" name="テキスト ボックス 277"/>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26005</xdr:rowOff>
    </xdr:from>
    <xdr:to>
      <xdr:col>21</xdr:col>
      <xdr:colOff>50800</xdr:colOff>
      <xdr:row>84</xdr:row>
      <xdr:rowOff>127605</xdr:rowOff>
    </xdr:to>
    <xdr:sp macro="" textlink="">
      <xdr:nvSpPr>
        <xdr:cNvPr id="279" name="円/楕円 278"/>
        <xdr:cNvSpPr/>
      </xdr:nvSpPr>
      <xdr:spPr>
        <a:xfrm>
          <a:off x="14351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137782</xdr:rowOff>
    </xdr:from>
    <xdr:ext cx="762000" cy="259045"/>
    <xdr:sp macro="" textlink="">
      <xdr:nvSpPr>
        <xdr:cNvPr id="280" name="テキスト ボックス 279"/>
        <xdr:cNvSpPr txBox="1"/>
      </xdr:nvSpPr>
      <xdr:spPr>
        <a:xfrm>
          <a:off x="14020800" y="1419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76502</xdr:rowOff>
    </xdr:from>
    <xdr:to>
      <xdr:col>19</xdr:col>
      <xdr:colOff>533400</xdr:colOff>
      <xdr:row>90</xdr:row>
      <xdr:rowOff>6652</xdr:rowOff>
    </xdr:to>
    <xdr:sp macro="" textlink="">
      <xdr:nvSpPr>
        <xdr:cNvPr id="281" name="円/楕円 280"/>
        <xdr:cNvSpPr/>
      </xdr:nvSpPr>
      <xdr:spPr>
        <a:xfrm>
          <a:off x="13462000" y="15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16829</xdr:rowOff>
    </xdr:from>
    <xdr:ext cx="762000" cy="259045"/>
    <xdr:sp macro="" textlink="">
      <xdr:nvSpPr>
        <xdr:cNvPr id="282" name="テキスト ボックス 281"/>
        <xdr:cNvSpPr txBox="1"/>
      </xdr:nvSpPr>
      <xdr:spPr>
        <a:xfrm>
          <a:off x="13131800" y="1510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たな行政課題の解決や行政サービスの拡充を考慮した新規職員の採用等により、昨年度より数値は増加しているものの、類似団体平均を下回る水準を維持している。引き続き、組織改革等による効率的な体制を整え、適正な定員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4" name="直線コネクタ 313"/>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5"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6" name="直線コネクタ 315"/>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7"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8" name="直線コネクタ 317"/>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170997</xdr:rowOff>
    </xdr:from>
    <xdr:to>
      <xdr:col>24</xdr:col>
      <xdr:colOff>558800</xdr:colOff>
      <xdr:row>60</xdr:row>
      <xdr:rowOff>20229</xdr:rowOff>
    </xdr:to>
    <xdr:cxnSp macro="">
      <xdr:nvCxnSpPr>
        <xdr:cNvPr id="319" name="直線コネクタ 318"/>
        <xdr:cNvCxnSpPr/>
      </xdr:nvCxnSpPr>
      <xdr:spPr>
        <a:xfrm>
          <a:off x="16179800" y="10286547"/>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156046</xdr:rowOff>
    </xdr:from>
    <xdr:ext cx="762000" cy="259045"/>
    <xdr:sp macro="" textlink="">
      <xdr:nvSpPr>
        <xdr:cNvPr id="320" name="定員管理の状況平均値テキスト"/>
        <xdr:cNvSpPr txBox="1"/>
      </xdr:nvSpPr>
      <xdr:spPr>
        <a:xfrm>
          <a:off x="17106900" y="10271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21" name="フローチャート : 判断 320"/>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141696</xdr:rowOff>
    </xdr:from>
    <xdr:to>
      <xdr:col>23</xdr:col>
      <xdr:colOff>406400</xdr:colOff>
      <xdr:row>59</xdr:row>
      <xdr:rowOff>170997</xdr:rowOff>
    </xdr:to>
    <xdr:cxnSp macro="">
      <xdr:nvCxnSpPr>
        <xdr:cNvPr id="322" name="直線コネクタ 321"/>
        <xdr:cNvCxnSpPr/>
      </xdr:nvCxnSpPr>
      <xdr:spPr>
        <a:xfrm>
          <a:off x="15290800" y="10257246"/>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3" name="フローチャート : 判断 322"/>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73042</xdr:rowOff>
    </xdr:from>
    <xdr:ext cx="736600" cy="259045"/>
    <xdr:sp macro="" textlink="">
      <xdr:nvSpPr>
        <xdr:cNvPr id="324" name="テキスト ボックス 323"/>
        <xdr:cNvSpPr txBox="1"/>
      </xdr:nvSpPr>
      <xdr:spPr>
        <a:xfrm>
          <a:off x="15798800" y="1036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96883</xdr:rowOff>
    </xdr:from>
    <xdr:to>
      <xdr:col>22</xdr:col>
      <xdr:colOff>203200</xdr:colOff>
      <xdr:row>59</xdr:row>
      <xdr:rowOff>141696</xdr:rowOff>
    </xdr:to>
    <xdr:cxnSp macro="">
      <xdr:nvCxnSpPr>
        <xdr:cNvPr id="325" name="直線コネクタ 324"/>
        <xdr:cNvCxnSpPr/>
      </xdr:nvCxnSpPr>
      <xdr:spPr>
        <a:xfrm>
          <a:off x="14401800" y="10212433"/>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6" name="フローチャート : 判断 325"/>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7" name="テキスト ボックス 326"/>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26216</xdr:rowOff>
    </xdr:from>
    <xdr:to>
      <xdr:col>21</xdr:col>
      <xdr:colOff>0</xdr:colOff>
      <xdr:row>59</xdr:row>
      <xdr:rowOff>96883</xdr:rowOff>
    </xdr:to>
    <xdr:cxnSp macro="">
      <xdr:nvCxnSpPr>
        <xdr:cNvPr id="328" name="直線コネクタ 327"/>
        <xdr:cNvCxnSpPr/>
      </xdr:nvCxnSpPr>
      <xdr:spPr>
        <a:xfrm>
          <a:off x="13512800" y="10141766"/>
          <a:ext cx="889000" cy="7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9" name="フローチャート : 判断 328"/>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0" name="テキスト ボックス 329"/>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1" name="フローチャート : 判断 330"/>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154050</xdr:rowOff>
    </xdr:from>
    <xdr:ext cx="762000" cy="259045"/>
    <xdr:sp macro="" textlink="">
      <xdr:nvSpPr>
        <xdr:cNvPr id="332" name="テキスト ボックス 331"/>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140879</xdr:rowOff>
    </xdr:from>
    <xdr:to>
      <xdr:col>24</xdr:col>
      <xdr:colOff>609600</xdr:colOff>
      <xdr:row>60</xdr:row>
      <xdr:rowOff>71029</xdr:rowOff>
    </xdr:to>
    <xdr:sp macro="" textlink="">
      <xdr:nvSpPr>
        <xdr:cNvPr id="338" name="円/楕円 337"/>
        <xdr:cNvSpPr/>
      </xdr:nvSpPr>
      <xdr:spPr>
        <a:xfrm>
          <a:off x="16967200" y="1025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157406</xdr:rowOff>
    </xdr:from>
    <xdr:ext cx="762000" cy="259045"/>
    <xdr:sp macro="" textlink="">
      <xdr:nvSpPr>
        <xdr:cNvPr id="339" name="定員管理の状況該当値テキスト"/>
        <xdr:cNvSpPr txBox="1"/>
      </xdr:nvSpPr>
      <xdr:spPr>
        <a:xfrm>
          <a:off x="17106900" y="1010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120197</xdr:rowOff>
    </xdr:from>
    <xdr:to>
      <xdr:col>23</xdr:col>
      <xdr:colOff>457200</xdr:colOff>
      <xdr:row>60</xdr:row>
      <xdr:rowOff>50347</xdr:rowOff>
    </xdr:to>
    <xdr:sp macro="" textlink="">
      <xdr:nvSpPr>
        <xdr:cNvPr id="340" name="円/楕円 339"/>
        <xdr:cNvSpPr/>
      </xdr:nvSpPr>
      <xdr:spPr>
        <a:xfrm>
          <a:off x="16129000" y="1023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60524</xdr:rowOff>
    </xdr:from>
    <xdr:ext cx="736600" cy="259045"/>
    <xdr:sp macro="" textlink="">
      <xdr:nvSpPr>
        <xdr:cNvPr id="341" name="テキスト ボックス 340"/>
        <xdr:cNvSpPr txBox="1"/>
      </xdr:nvSpPr>
      <xdr:spPr>
        <a:xfrm>
          <a:off x="15798800" y="10004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90896</xdr:rowOff>
    </xdr:from>
    <xdr:to>
      <xdr:col>22</xdr:col>
      <xdr:colOff>254000</xdr:colOff>
      <xdr:row>60</xdr:row>
      <xdr:rowOff>21046</xdr:rowOff>
    </xdr:to>
    <xdr:sp macro="" textlink="">
      <xdr:nvSpPr>
        <xdr:cNvPr id="342" name="円/楕円 341"/>
        <xdr:cNvSpPr/>
      </xdr:nvSpPr>
      <xdr:spPr>
        <a:xfrm>
          <a:off x="15240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31223</xdr:rowOff>
    </xdr:from>
    <xdr:ext cx="762000" cy="259045"/>
    <xdr:sp macro="" textlink="">
      <xdr:nvSpPr>
        <xdr:cNvPr id="343" name="テキスト ボックス 342"/>
        <xdr:cNvSpPr txBox="1"/>
      </xdr:nvSpPr>
      <xdr:spPr>
        <a:xfrm>
          <a:off x="14909800" y="997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46083</xdr:rowOff>
    </xdr:from>
    <xdr:to>
      <xdr:col>21</xdr:col>
      <xdr:colOff>50800</xdr:colOff>
      <xdr:row>59</xdr:row>
      <xdr:rowOff>147683</xdr:rowOff>
    </xdr:to>
    <xdr:sp macro="" textlink="">
      <xdr:nvSpPr>
        <xdr:cNvPr id="344" name="円/楕円 343"/>
        <xdr:cNvSpPr/>
      </xdr:nvSpPr>
      <xdr:spPr>
        <a:xfrm>
          <a:off x="143510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157860</xdr:rowOff>
    </xdr:from>
    <xdr:ext cx="762000" cy="259045"/>
    <xdr:sp macro="" textlink="">
      <xdr:nvSpPr>
        <xdr:cNvPr id="345" name="テキスト ボックス 344"/>
        <xdr:cNvSpPr txBox="1"/>
      </xdr:nvSpPr>
      <xdr:spPr>
        <a:xfrm>
          <a:off x="14020800" y="993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146866</xdr:rowOff>
    </xdr:from>
    <xdr:to>
      <xdr:col>19</xdr:col>
      <xdr:colOff>533400</xdr:colOff>
      <xdr:row>59</xdr:row>
      <xdr:rowOff>77016</xdr:rowOff>
    </xdr:to>
    <xdr:sp macro="" textlink="">
      <xdr:nvSpPr>
        <xdr:cNvPr id="346" name="円/楕円 345"/>
        <xdr:cNvSpPr/>
      </xdr:nvSpPr>
      <xdr:spPr>
        <a:xfrm>
          <a:off x="13462000" y="1009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87193</xdr:rowOff>
    </xdr:from>
    <xdr:ext cx="762000" cy="259045"/>
    <xdr:sp macro="" textlink="">
      <xdr:nvSpPr>
        <xdr:cNvPr id="347" name="テキスト ボックス 346"/>
        <xdr:cNvSpPr txBox="1"/>
      </xdr:nvSpPr>
      <xdr:spPr>
        <a:xfrm>
          <a:off x="13131800" y="985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まで、類似団体の平均を上回っていたが、地方債の繰上償還や有利な交付税措置のある地方債の活用等により、年々比率が改善し、類似団体及び全国平均を下回る結果となった。今後とも、急激な悪化を防ぐため、新規発行の抑制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4" name="直線コネクタ 373"/>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5"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6" name="直線コネクタ 375"/>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7"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8" name="直線コネクタ 377"/>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122428</xdr:rowOff>
    </xdr:from>
    <xdr:to>
      <xdr:col>24</xdr:col>
      <xdr:colOff>558800</xdr:colOff>
      <xdr:row>39</xdr:row>
      <xdr:rowOff>105410</xdr:rowOff>
    </xdr:to>
    <xdr:cxnSp macro="">
      <xdr:nvCxnSpPr>
        <xdr:cNvPr id="379" name="直線コネクタ 378"/>
        <xdr:cNvCxnSpPr/>
      </xdr:nvCxnSpPr>
      <xdr:spPr>
        <a:xfrm flipV="1">
          <a:off x="16179800" y="6637528"/>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152163</xdr:rowOff>
    </xdr:from>
    <xdr:ext cx="762000" cy="259045"/>
    <xdr:sp macro="" textlink="">
      <xdr:nvSpPr>
        <xdr:cNvPr id="380"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81" name="フローチャート : 判断 380"/>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105410</xdr:rowOff>
    </xdr:from>
    <xdr:to>
      <xdr:col>23</xdr:col>
      <xdr:colOff>406400</xdr:colOff>
      <xdr:row>41</xdr:row>
      <xdr:rowOff>13462</xdr:rowOff>
    </xdr:to>
    <xdr:cxnSp macro="">
      <xdr:nvCxnSpPr>
        <xdr:cNvPr id="382" name="直線コネクタ 381"/>
        <xdr:cNvCxnSpPr/>
      </xdr:nvCxnSpPr>
      <xdr:spPr>
        <a:xfrm flipV="1">
          <a:off x="15290800" y="6791960"/>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3" name="フローチャート : 判断 382"/>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95013</xdr:rowOff>
    </xdr:from>
    <xdr:ext cx="736600" cy="259045"/>
    <xdr:sp macro="" textlink="">
      <xdr:nvSpPr>
        <xdr:cNvPr id="384" name="テキスト ボックス 383"/>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13462</xdr:rowOff>
    </xdr:from>
    <xdr:to>
      <xdr:col>22</xdr:col>
      <xdr:colOff>203200</xdr:colOff>
      <xdr:row>42</xdr:row>
      <xdr:rowOff>112268</xdr:rowOff>
    </xdr:to>
    <xdr:cxnSp macro="">
      <xdr:nvCxnSpPr>
        <xdr:cNvPr id="385" name="直線コネクタ 384"/>
        <xdr:cNvCxnSpPr/>
      </xdr:nvCxnSpPr>
      <xdr:spPr>
        <a:xfrm flipV="1">
          <a:off x="14401800" y="7042912"/>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6" name="フローチャート : 判断 385"/>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35831</xdr:rowOff>
    </xdr:from>
    <xdr:ext cx="762000" cy="259045"/>
    <xdr:sp macro="" textlink="">
      <xdr:nvSpPr>
        <xdr:cNvPr id="387" name="テキスト ボックス 386"/>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112268</xdr:rowOff>
    </xdr:from>
    <xdr:to>
      <xdr:col>21</xdr:col>
      <xdr:colOff>0</xdr:colOff>
      <xdr:row>43</xdr:row>
      <xdr:rowOff>162814</xdr:rowOff>
    </xdr:to>
    <xdr:cxnSp macro="">
      <xdr:nvCxnSpPr>
        <xdr:cNvPr id="388" name="直線コネクタ 387"/>
        <xdr:cNvCxnSpPr/>
      </xdr:nvCxnSpPr>
      <xdr:spPr>
        <a:xfrm flipV="1">
          <a:off x="13512800" y="7313168"/>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9" name="フローチャート :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90" name="テキスト ボックス 389"/>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1" name="フローチャート : 判断 390"/>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392" name="テキスト ボックス 391"/>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71628</xdr:rowOff>
    </xdr:from>
    <xdr:to>
      <xdr:col>24</xdr:col>
      <xdr:colOff>609600</xdr:colOff>
      <xdr:row>39</xdr:row>
      <xdr:rowOff>1778</xdr:rowOff>
    </xdr:to>
    <xdr:sp macro="" textlink="">
      <xdr:nvSpPr>
        <xdr:cNvPr id="398" name="円/楕円 397"/>
        <xdr:cNvSpPr/>
      </xdr:nvSpPr>
      <xdr:spPr>
        <a:xfrm>
          <a:off x="169672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88155</xdr:rowOff>
    </xdr:from>
    <xdr:ext cx="762000" cy="259045"/>
    <xdr:sp macro="" textlink="">
      <xdr:nvSpPr>
        <xdr:cNvPr id="399" name="公債費負担の状況該当値テキスト"/>
        <xdr:cNvSpPr txBox="1"/>
      </xdr:nvSpPr>
      <xdr:spPr>
        <a:xfrm>
          <a:off x="17106900" y="643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54610</xdr:rowOff>
    </xdr:from>
    <xdr:to>
      <xdr:col>23</xdr:col>
      <xdr:colOff>457200</xdr:colOff>
      <xdr:row>39</xdr:row>
      <xdr:rowOff>156210</xdr:rowOff>
    </xdr:to>
    <xdr:sp macro="" textlink="">
      <xdr:nvSpPr>
        <xdr:cNvPr id="400" name="円/楕円 399"/>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166387</xdr:rowOff>
    </xdr:from>
    <xdr:ext cx="736600" cy="259045"/>
    <xdr:sp macro="" textlink="">
      <xdr:nvSpPr>
        <xdr:cNvPr id="401" name="テキスト ボックス 400"/>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134112</xdr:rowOff>
    </xdr:from>
    <xdr:to>
      <xdr:col>22</xdr:col>
      <xdr:colOff>254000</xdr:colOff>
      <xdr:row>41</xdr:row>
      <xdr:rowOff>64262</xdr:rowOff>
    </xdr:to>
    <xdr:sp macro="" textlink="">
      <xdr:nvSpPr>
        <xdr:cNvPr id="402" name="円/楕円 401"/>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49039</xdr:rowOff>
    </xdr:from>
    <xdr:ext cx="762000" cy="259045"/>
    <xdr:sp macro="" textlink="">
      <xdr:nvSpPr>
        <xdr:cNvPr id="403" name="テキスト ボックス 402"/>
        <xdr:cNvSpPr txBox="1"/>
      </xdr:nvSpPr>
      <xdr:spPr>
        <a:xfrm>
          <a:off x="14909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61468</xdr:rowOff>
    </xdr:from>
    <xdr:to>
      <xdr:col>21</xdr:col>
      <xdr:colOff>50800</xdr:colOff>
      <xdr:row>42</xdr:row>
      <xdr:rowOff>163068</xdr:rowOff>
    </xdr:to>
    <xdr:sp macro="" textlink="">
      <xdr:nvSpPr>
        <xdr:cNvPr id="404" name="円/楕円 403"/>
        <xdr:cNvSpPr/>
      </xdr:nvSpPr>
      <xdr:spPr>
        <a:xfrm>
          <a:off x="14351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147845</xdr:rowOff>
    </xdr:from>
    <xdr:ext cx="762000" cy="259045"/>
    <xdr:sp macro="" textlink="">
      <xdr:nvSpPr>
        <xdr:cNvPr id="405" name="テキスト ボックス 404"/>
        <xdr:cNvSpPr txBox="1"/>
      </xdr:nvSpPr>
      <xdr:spPr>
        <a:xfrm>
          <a:off x="14020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112014</xdr:rowOff>
    </xdr:from>
    <xdr:to>
      <xdr:col>19</xdr:col>
      <xdr:colOff>533400</xdr:colOff>
      <xdr:row>44</xdr:row>
      <xdr:rowOff>42164</xdr:rowOff>
    </xdr:to>
    <xdr:sp macro="" textlink="">
      <xdr:nvSpPr>
        <xdr:cNvPr id="406" name="円/楕円 405"/>
        <xdr:cNvSpPr/>
      </xdr:nvSpPr>
      <xdr:spPr>
        <a:xfrm>
          <a:off x="13462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26941</xdr:rowOff>
    </xdr:from>
    <xdr:ext cx="762000" cy="259045"/>
    <xdr:sp macro="" textlink="">
      <xdr:nvSpPr>
        <xdr:cNvPr id="407" name="テキスト ボックス 406"/>
        <xdr:cNvSpPr txBox="1"/>
      </xdr:nvSpPr>
      <xdr:spPr>
        <a:xfrm>
          <a:off x="13131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300">
              <a:latin typeface="ＭＳ Ｐゴシック"/>
            </a:rPr>
            <a:t>　将来負担比率が－％となっている主な要因としては、平成２３年度から平成２５年度にかけて高金利の地方債の繰上償還をしたことによる地方債残高の縮減に加え、財政調整基金及び減債基金の積立による充当可能財源の増加があげられる。今後も、経常経費の削減や計画性のある健全な財政運営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4" name="直線コネクタ 433"/>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5"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6" name="直線コネクタ 435"/>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3319</xdr:rowOff>
    </xdr:from>
    <xdr:ext cx="762000" cy="259045"/>
    <xdr:sp macro="" textlink="">
      <xdr:nvSpPr>
        <xdr:cNvPr id="439" name="将来負担の状況平均値テキスト"/>
        <xdr:cNvSpPr txBox="1"/>
      </xdr:nvSpPr>
      <xdr:spPr>
        <a:xfrm>
          <a:off x="17106900" y="2575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40" name="フローチャート : 判断 439"/>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41" name="フローチャート : 判断 440"/>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42" name="テキスト ボックス 441"/>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24486</xdr:rowOff>
    </xdr:from>
    <xdr:to>
      <xdr:col>22</xdr:col>
      <xdr:colOff>254000</xdr:colOff>
      <xdr:row>15</xdr:row>
      <xdr:rowOff>126086</xdr:rowOff>
    </xdr:to>
    <xdr:sp macro="" textlink="">
      <xdr:nvSpPr>
        <xdr:cNvPr id="443" name="フローチャート : 判断 442"/>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4" name="テキスト ボックス 443"/>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43790</xdr:rowOff>
    </xdr:from>
    <xdr:to>
      <xdr:col>21</xdr:col>
      <xdr:colOff>50800</xdr:colOff>
      <xdr:row>15</xdr:row>
      <xdr:rowOff>145390</xdr:rowOff>
    </xdr:to>
    <xdr:sp macro="" textlink="">
      <xdr:nvSpPr>
        <xdr:cNvPr id="445" name="フローチャート : 判断 444"/>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46" name="テキスト ボックス 445"/>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47" name="フローチャート : 判断 446"/>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48" name="テキスト ボックス 447"/>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奈良県王寺町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23,652
23,431
7.01
8,486,009
8,054,834
360,988
5,154,217
6,144,981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の比率については、２２．９％と類似団体平均を下回っている。行政課題の解決や住民サービスの拡充等のため、職員の新規採用を実施しており、人件費の割合は増加傾向にあるが、今後も平均値を下回るよう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85852</xdr:rowOff>
    </xdr:from>
    <xdr:to>
      <xdr:col>7</xdr:col>
      <xdr:colOff>15875</xdr:colOff>
      <xdr:row>36</xdr:row>
      <xdr:rowOff>145288</xdr:rowOff>
    </xdr:to>
    <xdr:cxnSp macro="">
      <xdr:nvCxnSpPr>
        <xdr:cNvPr id="64" name="直線コネクタ 63"/>
        <xdr:cNvCxnSpPr/>
      </xdr:nvCxnSpPr>
      <xdr:spPr>
        <a:xfrm>
          <a:off x="3987800" y="625805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81280</xdr:rowOff>
    </xdr:from>
    <xdr:to>
      <xdr:col>5</xdr:col>
      <xdr:colOff>549275</xdr:colOff>
      <xdr:row>36</xdr:row>
      <xdr:rowOff>85852</xdr:rowOff>
    </xdr:to>
    <xdr:cxnSp macro="">
      <xdr:nvCxnSpPr>
        <xdr:cNvPr id="67" name="直線コネクタ 66"/>
        <xdr:cNvCxnSpPr/>
      </xdr:nvCxnSpPr>
      <xdr:spPr>
        <a:xfrm>
          <a:off x="3098800" y="6253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162577</xdr:rowOff>
    </xdr:from>
    <xdr:ext cx="736600" cy="259045"/>
    <xdr:sp macro="" textlink="">
      <xdr:nvSpPr>
        <xdr:cNvPr id="69" name="テキスト ボックス 68"/>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44704</xdr:rowOff>
    </xdr:from>
    <xdr:to>
      <xdr:col>4</xdr:col>
      <xdr:colOff>346075</xdr:colOff>
      <xdr:row>36</xdr:row>
      <xdr:rowOff>81280</xdr:rowOff>
    </xdr:to>
    <xdr:cxnSp macro="">
      <xdr:nvCxnSpPr>
        <xdr:cNvPr id="70" name="直線コネクタ 69"/>
        <xdr:cNvCxnSpPr/>
      </xdr:nvCxnSpPr>
      <xdr:spPr>
        <a:xfrm>
          <a:off x="2209800" y="62169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26416</xdr:rowOff>
    </xdr:from>
    <xdr:to>
      <xdr:col>3</xdr:col>
      <xdr:colOff>142875</xdr:colOff>
      <xdr:row>36</xdr:row>
      <xdr:rowOff>44704</xdr:rowOff>
    </xdr:to>
    <xdr:cxnSp macro="">
      <xdr:nvCxnSpPr>
        <xdr:cNvPr id="73" name="直線コネクタ 72"/>
        <xdr:cNvCxnSpPr/>
      </xdr:nvCxnSpPr>
      <xdr:spPr>
        <a:xfrm>
          <a:off x="1320800" y="61986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83" name="円/楕円 82"/>
        <xdr:cNvSpPr/>
      </xdr:nvSpPr>
      <xdr:spPr>
        <a:xfrm>
          <a:off x="4775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111015</xdr:rowOff>
    </xdr:from>
    <xdr:ext cx="762000" cy="259045"/>
    <xdr:sp macro="" textlink="">
      <xdr:nvSpPr>
        <xdr:cNvPr id="84" name="人件費該当値テキスト"/>
        <xdr:cNvSpPr txBox="1"/>
      </xdr:nvSpPr>
      <xdr:spPr>
        <a:xfrm>
          <a:off x="4914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35052</xdr:rowOff>
    </xdr:from>
    <xdr:to>
      <xdr:col>5</xdr:col>
      <xdr:colOff>600075</xdr:colOff>
      <xdr:row>36</xdr:row>
      <xdr:rowOff>136652</xdr:rowOff>
    </xdr:to>
    <xdr:sp macro="" textlink="">
      <xdr:nvSpPr>
        <xdr:cNvPr id="85" name="円/楕円 84"/>
        <xdr:cNvSpPr/>
      </xdr:nvSpPr>
      <xdr:spPr>
        <a:xfrm>
          <a:off x="3937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146829</xdr:rowOff>
    </xdr:from>
    <xdr:ext cx="736600" cy="259045"/>
    <xdr:sp macro="" textlink="">
      <xdr:nvSpPr>
        <xdr:cNvPr id="86" name="テキスト ボックス 85"/>
        <xdr:cNvSpPr txBox="1"/>
      </xdr:nvSpPr>
      <xdr:spPr>
        <a:xfrm>
          <a:off x="3606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30480</xdr:rowOff>
    </xdr:from>
    <xdr:to>
      <xdr:col>4</xdr:col>
      <xdr:colOff>396875</xdr:colOff>
      <xdr:row>36</xdr:row>
      <xdr:rowOff>132080</xdr:rowOff>
    </xdr:to>
    <xdr:sp macro="" textlink="">
      <xdr:nvSpPr>
        <xdr:cNvPr id="87" name="円/楕円 86"/>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142257</xdr:rowOff>
    </xdr:from>
    <xdr:ext cx="762000" cy="259045"/>
    <xdr:sp macro="" textlink="">
      <xdr:nvSpPr>
        <xdr:cNvPr id="88" name="テキスト ボックス 87"/>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165354</xdr:rowOff>
    </xdr:from>
    <xdr:to>
      <xdr:col>3</xdr:col>
      <xdr:colOff>193675</xdr:colOff>
      <xdr:row>36</xdr:row>
      <xdr:rowOff>95504</xdr:rowOff>
    </xdr:to>
    <xdr:sp macro="" textlink="">
      <xdr:nvSpPr>
        <xdr:cNvPr id="89" name="円/楕円 88"/>
        <xdr:cNvSpPr/>
      </xdr:nvSpPr>
      <xdr:spPr>
        <a:xfrm>
          <a:off x="2159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105681</xdr:rowOff>
    </xdr:from>
    <xdr:ext cx="762000" cy="259045"/>
    <xdr:sp macro="" textlink="">
      <xdr:nvSpPr>
        <xdr:cNvPr id="90" name="テキスト ボックス 89"/>
        <xdr:cNvSpPr txBox="1"/>
      </xdr:nvSpPr>
      <xdr:spPr>
        <a:xfrm>
          <a:off x="1828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147066</xdr:rowOff>
    </xdr:from>
    <xdr:to>
      <xdr:col>1</xdr:col>
      <xdr:colOff>676275</xdr:colOff>
      <xdr:row>36</xdr:row>
      <xdr:rowOff>77216</xdr:rowOff>
    </xdr:to>
    <xdr:sp macro="" textlink="">
      <xdr:nvSpPr>
        <xdr:cNvPr id="91" name="円/楕円 90"/>
        <xdr:cNvSpPr/>
      </xdr:nvSpPr>
      <xdr:spPr>
        <a:xfrm>
          <a:off x="1270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87393</xdr:rowOff>
    </xdr:from>
    <xdr:ext cx="762000" cy="259045"/>
    <xdr:sp macro="" textlink="">
      <xdr:nvSpPr>
        <xdr:cNvPr id="92" name="テキスト ボックス 91"/>
        <xdr:cNvSpPr txBox="1"/>
      </xdr:nvSpPr>
      <xdr:spPr>
        <a:xfrm>
          <a:off x="939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平成２７年度より数値は悪化し、１７．２％と類似団体平均を上回る水準となった。引き続き内部事務経費の削減に取組み、類似団体平均を下回る水準となるよう努める。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100330</xdr:rowOff>
    </xdr:from>
    <xdr:to>
      <xdr:col>24</xdr:col>
      <xdr:colOff>31750</xdr:colOff>
      <xdr:row>16</xdr:row>
      <xdr:rowOff>27940</xdr:rowOff>
    </xdr:to>
    <xdr:cxnSp macro="">
      <xdr:nvCxnSpPr>
        <xdr:cNvPr id="125" name="直線コネクタ 124"/>
        <xdr:cNvCxnSpPr/>
      </xdr:nvCxnSpPr>
      <xdr:spPr>
        <a:xfrm>
          <a:off x="15671800" y="26720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100330</xdr:rowOff>
    </xdr:from>
    <xdr:to>
      <xdr:col>22</xdr:col>
      <xdr:colOff>565150</xdr:colOff>
      <xdr:row>15</xdr:row>
      <xdr:rowOff>146050</xdr:rowOff>
    </xdr:to>
    <xdr:cxnSp macro="">
      <xdr:nvCxnSpPr>
        <xdr:cNvPr id="128" name="直線コネクタ 127"/>
        <xdr:cNvCxnSpPr/>
      </xdr:nvCxnSpPr>
      <xdr:spPr>
        <a:xfrm flipV="1">
          <a:off x="14782800" y="2672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158767</xdr:rowOff>
    </xdr:from>
    <xdr:ext cx="736600" cy="259045"/>
    <xdr:sp macro="" textlink="">
      <xdr:nvSpPr>
        <xdr:cNvPr id="130" name="テキスト ボックス 129"/>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16510</xdr:rowOff>
    </xdr:from>
    <xdr:to>
      <xdr:col>21</xdr:col>
      <xdr:colOff>361950</xdr:colOff>
      <xdr:row>15</xdr:row>
      <xdr:rowOff>146050</xdr:rowOff>
    </xdr:to>
    <xdr:cxnSp macro="">
      <xdr:nvCxnSpPr>
        <xdr:cNvPr id="131" name="直線コネクタ 130"/>
        <xdr:cNvCxnSpPr/>
      </xdr:nvCxnSpPr>
      <xdr:spPr>
        <a:xfrm>
          <a:off x="13893800" y="25882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33" name="テキスト ボックス 132"/>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127000</xdr:rowOff>
    </xdr:from>
    <xdr:to>
      <xdr:col>20</xdr:col>
      <xdr:colOff>158750</xdr:colOff>
      <xdr:row>15</xdr:row>
      <xdr:rowOff>16510</xdr:rowOff>
    </xdr:to>
    <xdr:cxnSp macro="">
      <xdr:nvCxnSpPr>
        <xdr:cNvPr id="134" name="直線コネクタ 133"/>
        <xdr:cNvCxnSpPr/>
      </xdr:nvCxnSpPr>
      <xdr:spPr>
        <a:xfrm>
          <a:off x="13004800" y="2527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90187</xdr:rowOff>
    </xdr:from>
    <xdr:ext cx="762000" cy="259045"/>
    <xdr:sp macro="" textlink="">
      <xdr:nvSpPr>
        <xdr:cNvPr id="136" name="テキスト ボックス 135"/>
        <xdr:cNvSpPr txBox="1"/>
      </xdr:nvSpPr>
      <xdr:spPr>
        <a:xfrm>
          <a:off x="13512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52087</xdr:rowOff>
    </xdr:from>
    <xdr:ext cx="762000" cy="259045"/>
    <xdr:sp macro="" textlink="">
      <xdr:nvSpPr>
        <xdr:cNvPr id="138" name="テキスト ボックス 137"/>
        <xdr:cNvSpPr txBox="1"/>
      </xdr:nvSpPr>
      <xdr:spPr>
        <a:xfrm>
          <a:off x="12623800" y="262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148590</xdr:rowOff>
    </xdr:from>
    <xdr:to>
      <xdr:col>24</xdr:col>
      <xdr:colOff>82550</xdr:colOff>
      <xdr:row>16</xdr:row>
      <xdr:rowOff>78740</xdr:rowOff>
    </xdr:to>
    <xdr:sp macro="" textlink="">
      <xdr:nvSpPr>
        <xdr:cNvPr id="144" name="円/楕円 143"/>
        <xdr:cNvSpPr/>
      </xdr:nvSpPr>
      <xdr:spPr>
        <a:xfrm>
          <a:off x="164592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120667</xdr:rowOff>
    </xdr:from>
    <xdr:ext cx="762000" cy="259045"/>
    <xdr:sp macro="" textlink="">
      <xdr:nvSpPr>
        <xdr:cNvPr id="145" name="物件費該当値テキスト"/>
        <xdr:cNvSpPr txBox="1"/>
      </xdr:nvSpPr>
      <xdr:spPr>
        <a:xfrm>
          <a:off x="16598900" y="269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49530</xdr:rowOff>
    </xdr:from>
    <xdr:to>
      <xdr:col>22</xdr:col>
      <xdr:colOff>615950</xdr:colOff>
      <xdr:row>15</xdr:row>
      <xdr:rowOff>151130</xdr:rowOff>
    </xdr:to>
    <xdr:sp macro="" textlink="">
      <xdr:nvSpPr>
        <xdr:cNvPr id="146" name="円/楕円 145"/>
        <xdr:cNvSpPr/>
      </xdr:nvSpPr>
      <xdr:spPr>
        <a:xfrm>
          <a:off x="15621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161307</xdr:rowOff>
    </xdr:from>
    <xdr:ext cx="736600" cy="259045"/>
    <xdr:sp macro="" textlink="">
      <xdr:nvSpPr>
        <xdr:cNvPr id="147" name="テキスト ボックス 146"/>
        <xdr:cNvSpPr txBox="1"/>
      </xdr:nvSpPr>
      <xdr:spPr>
        <a:xfrm>
          <a:off x="15290800" y="239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95250</xdr:rowOff>
    </xdr:from>
    <xdr:to>
      <xdr:col>21</xdr:col>
      <xdr:colOff>412750</xdr:colOff>
      <xdr:row>16</xdr:row>
      <xdr:rowOff>25400</xdr:rowOff>
    </xdr:to>
    <xdr:sp macro="" textlink="">
      <xdr:nvSpPr>
        <xdr:cNvPr id="148" name="円/楕円 147"/>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10177</xdr:rowOff>
    </xdr:from>
    <xdr:ext cx="762000" cy="259045"/>
    <xdr:sp macro="" textlink="">
      <xdr:nvSpPr>
        <xdr:cNvPr id="149" name="テキスト ボックス 148"/>
        <xdr:cNvSpPr txBox="1"/>
      </xdr:nvSpPr>
      <xdr:spPr>
        <a:xfrm>
          <a:off x="14401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137160</xdr:rowOff>
    </xdr:from>
    <xdr:to>
      <xdr:col>20</xdr:col>
      <xdr:colOff>209550</xdr:colOff>
      <xdr:row>15</xdr:row>
      <xdr:rowOff>67310</xdr:rowOff>
    </xdr:to>
    <xdr:sp macro="" textlink="">
      <xdr:nvSpPr>
        <xdr:cNvPr id="150" name="円/楕円 149"/>
        <xdr:cNvSpPr/>
      </xdr:nvSpPr>
      <xdr:spPr>
        <a:xfrm>
          <a:off x="13843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77487</xdr:rowOff>
    </xdr:from>
    <xdr:ext cx="762000" cy="259045"/>
    <xdr:sp macro="" textlink="">
      <xdr:nvSpPr>
        <xdr:cNvPr id="151" name="テキスト ボックス 150"/>
        <xdr:cNvSpPr txBox="1"/>
      </xdr:nvSpPr>
      <xdr:spPr>
        <a:xfrm>
          <a:off x="13512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52" name="円/楕円 151"/>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16527</xdr:rowOff>
    </xdr:from>
    <xdr:ext cx="762000" cy="259045"/>
    <xdr:sp macro="" textlink="">
      <xdr:nvSpPr>
        <xdr:cNvPr id="153" name="テキスト ボックス 152"/>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の比率については、８．２％と前年度より増加しているが、類似団体平均を下回る水準を維持している。増加要因としては、保育所運営費の増加や、子ども医療費助成の増加、介護給付費の増加などがあげられるが、今後も急激な増加とならないよう注視しながら、適正な水準の維持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76200</xdr:rowOff>
    </xdr:from>
    <xdr:to>
      <xdr:col>7</xdr:col>
      <xdr:colOff>15875</xdr:colOff>
      <xdr:row>56</xdr:row>
      <xdr:rowOff>139700</xdr:rowOff>
    </xdr:to>
    <xdr:cxnSp macro="">
      <xdr:nvCxnSpPr>
        <xdr:cNvPr id="186" name="直線コネクタ 185"/>
        <xdr:cNvCxnSpPr/>
      </xdr:nvCxnSpPr>
      <xdr:spPr>
        <a:xfrm>
          <a:off x="3987800" y="96774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56</xdr:row>
      <xdr:rowOff>76200</xdr:rowOff>
    </xdr:to>
    <xdr:cxnSp macro="">
      <xdr:nvCxnSpPr>
        <xdr:cNvPr id="189" name="直線コネクタ 188"/>
        <xdr:cNvCxnSpPr/>
      </xdr:nvCxnSpPr>
      <xdr:spPr>
        <a:xfrm>
          <a:off x="3098800" y="9537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165100</xdr:rowOff>
    </xdr:from>
    <xdr:to>
      <xdr:col>4</xdr:col>
      <xdr:colOff>346075</xdr:colOff>
      <xdr:row>55</xdr:row>
      <xdr:rowOff>107950</xdr:rowOff>
    </xdr:to>
    <xdr:cxnSp macro="">
      <xdr:nvCxnSpPr>
        <xdr:cNvPr id="192" name="直線コネクタ 191"/>
        <xdr:cNvCxnSpPr/>
      </xdr:nvCxnSpPr>
      <xdr:spPr>
        <a:xfrm>
          <a:off x="2209800" y="9423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4" name="テキスト ボックス 193"/>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114300</xdr:rowOff>
    </xdr:from>
    <xdr:to>
      <xdr:col>3</xdr:col>
      <xdr:colOff>142875</xdr:colOff>
      <xdr:row>54</xdr:row>
      <xdr:rowOff>165100</xdr:rowOff>
    </xdr:to>
    <xdr:cxnSp macro="">
      <xdr:nvCxnSpPr>
        <xdr:cNvPr id="195" name="直線コネクタ 194"/>
        <xdr:cNvCxnSpPr/>
      </xdr:nvCxnSpPr>
      <xdr:spPr>
        <a:xfrm>
          <a:off x="1320800" y="9372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22877</xdr:rowOff>
    </xdr:from>
    <xdr:ext cx="762000" cy="259045"/>
    <xdr:sp macro="" textlink="">
      <xdr:nvSpPr>
        <xdr:cNvPr id="197" name="テキスト ボックス 196"/>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168927</xdr:rowOff>
    </xdr:from>
    <xdr:ext cx="762000" cy="259045"/>
    <xdr:sp macro="" textlink="">
      <xdr:nvSpPr>
        <xdr:cNvPr id="199" name="テキスト ボックス 198"/>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205" name="円/楕円 204"/>
        <xdr:cNvSpPr/>
      </xdr:nvSpPr>
      <xdr:spPr>
        <a:xfrm>
          <a:off x="47752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105427</xdr:rowOff>
    </xdr:from>
    <xdr:ext cx="762000" cy="259045"/>
    <xdr:sp macro="" textlink="">
      <xdr:nvSpPr>
        <xdr:cNvPr id="206"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25400</xdr:rowOff>
    </xdr:from>
    <xdr:to>
      <xdr:col>5</xdr:col>
      <xdr:colOff>600075</xdr:colOff>
      <xdr:row>56</xdr:row>
      <xdr:rowOff>127000</xdr:rowOff>
    </xdr:to>
    <xdr:sp macro="" textlink="">
      <xdr:nvSpPr>
        <xdr:cNvPr id="207" name="円/楕円 206"/>
        <xdr:cNvSpPr/>
      </xdr:nvSpPr>
      <xdr:spPr>
        <a:xfrm>
          <a:off x="3937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137177</xdr:rowOff>
    </xdr:from>
    <xdr:ext cx="736600" cy="259045"/>
    <xdr:sp macro="" textlink="">
      <xdr:nvSpPr>
        <xdr:cNvPr id="208" name="テキスト ボックス 207"/>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57150</xdr:rowOff>
    </xdr:from>
    <xdr:to>
      <xdr:col>4</xdr:col>
      <xdr:colOff>396875</xdr:colOff>
      <xdr:row>55</xdr:row>
      <xdr:rowOff>158750</xdr:rowOff>
    </xdr:to>
    <xdr:sp macro="" textlink="">
      <xdr:nvSpPr>
        <xdr:cNvPr id="209" name="円/楕円 208"/>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210" name="テキスト ボックス 209"/>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114300</xdr:rowOff>
    </xdr:from>
    <xdr:to>
      <xdr:col>3</xdr:col>
      <xdr:colOff>193675</xdr:colOff>
      <xdr:row>55</xdr:row>
      <xdr:rowOff>44450</xdr:rowOff>
    </xdr:to>
    <xdr:sp macro="" textlink="">
      <xdr:nvSpPr>
        <xdr:cNvPr id="211" name="円/楕円 210"/>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212" name="テキスト ボックス 211"/>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63500</xdr:rowOff>
    </xdr:from>
    <xdr:to>
      <xdr:col>1</xdr:col>
      <xdr:colOff>676275</xdr:colOff>
      <xdr:row>54</xdr:row>
      <xdr:rowOff>165100</xdr:rowOff>
    </xdr:to>
    <xdr:sp macro="" textlink="">
      <xdr:nvSpPr>
        <xdr:cNvPr id="213" name="円/楕円 212"/>
        <xdr:cNvSpPr/>
      </xdr:nvSpPr>
      <xdr:spPr>
        <a:xfrm>
          <a:off x="1270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3827</xdr:rowOff>
    </xdr:from>
    <xdr:ext cx="762000" cy="259045"/>
    <xdr:sp macro="" textlink="">
      <xdr:nvSpPr>
        <xdr:cNvPr id="214" name="テキスト ボックス 213"/>
        <xdr:cNvSpPr txBox="1"/>
      </xdr:nvSpPr>
      <xdr:spPr>
        <a:xfrm>
          <a:off x="939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８年度の数値は前年度より悪化し、１８．８％となった。主な要因としては、他会計への繰出金が影響しており、特に割合の高い下水道事業については、経費削減をするとともに、独立採算制の原則に立ち返った適正な料金設定により、税収を主な財源とする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127000</xdr:rowOff>
    </xdr:from>
    <xdr:to>
      <xdr:col>24</xdr:col>
      <xdr:colOff>31750</xdr:colOff>
      <xdr:row>59</xdr:row>
      <xdr:rowOff>16510</xdr:rowOff>
    </xdr:to>
    <xdr:cxnSp macro="">
      <xdr:nvCxnSpPr>
        <xdr:cNvPr id="247" name="直線コネクタ 246"/>
        <xdr:cNvCxnSpPr/>
      </xdr:nvCxnSpPr>
      <xdr:spPr>
        <a:xfrm>
          <a:off x="15671800" y="100711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48"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127000</xdr:rowOff>
    </xdr:from>
    <xdr:to>
      <xdr:col>22</xdr:col>
      <xdr:colOff>565150</xdr:colOff>
      <xdr:row>58</xdr:row>
      <xdr:rowOff>149860</xdr:rowOff>
    </xdr:to>
    <xdr:cxnSp macro="">
      <xdr:nvCxnSpPr>
        <xdr:cNvPr id="250" name="直線コネクタ 249"/>
        <xdr:cNvCxnSpPr/>
      </xdr:nvCxnSpPr>
      <xdr:spPr>
        <a:xfrm flipV="1">
          <a:off x="14782800" y="10071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2" name="テキスト ボックス 251"/>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119380</xdr:rowOff>
    </xdr:from>
    <xdr:to>
      <xdr:col>21</xdr:col>
      <xdr:colOff>361950</xdr:colOff>
      <xdr:row>58</xdr:row>
      <xdr:rowOff>149860</xdr:rowOff>
    </xdr:to>
    <xdr:cxnSp macro="">
      <xdr:nvCxnSpPr>
        <xdr:cNvPr id="253" name="直線コネクタ 252"/>
        <xdr:cNvCxnSpPr/>
      </xdr:nvCxnSpPr>
      <xdr:spPr>
        <a:xfrm>
          <a:off x="13893800" y="10063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5" name="テキスト ボックス 254"/>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50800</xdr:rowOff>
    </xdr:from>
    <xdr:to>
      <xdr:col>20</xdr:col>
      <xdr:colOff>158750</xdr:colOff>
      <xdr:row>58</xdr:row>
      <xdr:rowOff>119380</xdr:rowOff>
    </xdr:to>
    <xdr:cxnSp macro="">
      <xdr:nvCxnSpPr>
        <xdr:cNvPr id="256" name="直線コネクタ 255"/>
        <xdr:cNvCxnSpPr/>
      </xdr:nvCxnSpPr>
      <xdr:spPr>
        <a:xfrm>
          <a:off x="13004800" y="9994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58" name="テキスト ボックス 257"/>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0" name="テキスト ボックス 259"/>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137160</xdr:rowOff>
    </xdr:from>
    <xdr:to>
      <xdr:col>24</xdr:col>
      <xdr:colOff>82550</xdr:colOff>
      <xdr:row>59</xdr:row>
      <xdr:rowOff>67310</xdr:rowOff>
    </xdr:to>
    <xdr:sp macro="" textlink="">
      <xdr:nvSpPr>
        <xdr:cNvPr id="266" name="円/楕円 265"/>
        <xdr:cNvSpPr/>
      </xdr:nvSpPr>
      <xdr:spPr>
        <a:xfrm>
          <a:off x="164592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109237</xdr:rowOff>
    </xdr:from>
    <xdr:ext cx="762000" cy="259045"/>
    <xdr:sp macro="" textlink="">
      <xdr:nvSpPr>
        <xdr:cNvPr id="267" name="その他該当値テキスト"/>
        <xdr:cNvSpPr txBox="1"/>
      </xdr:nvSpPr>
      <xdr:spPr>
        <a:xfrm>
          <a:off x="165989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76200</xdr:rowOff>
    </xdr:from>
    <xdr:to>
      <xdr:col>22</xdr:col>
      <xdr:colOff>615950</xdr:colOff>
      <xdr:row>59</xdr:row>
      <xdr:rowOff>6350</xdr:rowOff>
    </xdr:to>
    <xdr:sp macro="" textlink="">
      <xdr:nvSpPr>
        <xdr:cNvPr id="268" name="円/楕円 267"/>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162577</xdr:rowOff>
    </xdr:from>
    <xdr:ext cx="736600" cy="259045"/>
    <xdr:sp macro="" textlink="">
      <xdr:nvSpPr>
        <xdr:cNvPr id="269" name="テキスト ボックス 268"/>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99060</xdr:rowOff>
    </xdr:from>
    <xdr:to>
      <xdr:col>21</xdr:col>
      <xdr:colOff>412750</xdr:colOff>
      <xdr:row>59</xdr:row>
      <xdr:rowOff>29210</xdr:rowOff>
    </xdr:to>
    <xdr:sp macro="" textlink="">
      <xdr:nvSpPr>
        <xdr:cNvPr id="270" name="円/楕円 269"/>
        <xdr:cNvSpPr/>
      </xdr:nvSpPr>
      <xdr:spPr>
        <a:xfrm>
          <a:off x="14732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13987</xdr:rowOff>
    </xdr:from>
    <xdr:ext cx="762000" cy="259045"/>
    <xdr:sp macro="" textlink="">
      <xdr:nvSpPr>
        <xdr:cNvPr id="271" name="テキスト ボックス 270"/>
        <xdr:cNvSpPr txBox="1"/>
      </xdr:nvSpPr>
      <xdr:spPr>
        <a:xfrm>
          <a:off x="14401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68580</xdr:rowOff>
    </xdr:from>
    <xdr:to>
      <xdr:col>20</xdr:col>
      <xdr:colOff>209550</xdr:colOff>
      <xdr:row>58</xdr:row>
      <xdr:rowOff>170180</xdr:rowOff>
    </xdr:to>
    <xdr:sp macro="" textlink="">
      <xdr:nvSpPr>
        <xdr:cNvPr id="272" name="円/楕円 271"/>
        <xdr:cNvSpPr/>
      </xdr:nvSpPr>
      <xdr:spPr>
        <a:xfrm>
          <a:off x="13843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154957</xdr:rowOff>
    </xdr:from>
    <xdr:ext cx="762000" cy="259045"/>
    <xdr:sp macro="" textlink="">
      <xdr:nvSpPr>
        <xdr:cNvPr id="273" name="テキスト ボックス 272"/>
        <xdr:cNvSpPr txBox="1"/>
      </xdr:nvSpPr>
      <xdr:spPr>
        <a:xfrm>
          <a:off x="13512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0</xdr:rowOff>
    </xdr:from>
    <xdr:to>
      <xdr:col>19</xdr:col>
      <xdr:colOff>6350</xdr:colOff>
      <xdr:row>58</xdr:row>
      <xdr:rowOff>101600</xdr:rowOff>
    </xdr:to>
    <xdr:sp macro="" textlink="">
      <xdr:nvSpPr>
        <xdr:cNvPr id="274" name="円/楕円 273"/>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86377</xdr:rowOff>
    </xdr:from>
    <xdr:ext cx="762000" cy="259045"/>
    <xdr:sp macro="" textlink="">
      <xdr:nvSpPr>
        <xdr:cNvPr id="275" name="テキスト ボックス 274"/>
        <xdr:cNvSpPr txBox="1"/>
      </xdr:nvSpPr>
      <xdr:spPr>
        <a:xfrm>
          <a:off x="12623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５年間とも、類似団体平均を大きく上回る結果が続いている。その要因としては、老人福祉施設、休日診療、火葬場、ごみ処理、し尿処理、常備消防など、一部事務組合で行っている業務が多岐にわたり、類似団体の中でも一部事務組合に対する負担金の割合が多いためである。今後も、分担金や補助金の基準を見直すなど、数値の改善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152146</xdr:rowOff>
    </xdr:from>
    <xdr:to>
      <xdr:col>24</xdr:col>
      <xdr:colOff>31750</xdr:colOff>
      <xdr:row>37</xdr:row>
      <xdr:rowOff>156718</xdr:rowOff>
    </xdr:to>
    <xdr:cxnSp macro="">
      <xdr:nvCxnSpPr>
        <xdr:cNvPr id="305" name="直線コネクタ 304"/>
        <xdr:cNvCxnSpPr/>
      </xdr:nvCxnSpPr>
      <xdr:spPr>
        <a:xfrm>
          <a:off x="15671800" y="64957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143019</xdr:rowOff>
    </xdr:from>
    <xdr:ext cx="762000" cy="259045"/>
    <xdr:sp macro="" textlink="">
      <xdr:nvSpPr>
        <xdr:cNvPr id="306" name="補助費等平均値テキスト"/>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152146</xdr:rowOff>
    </xdr:from>
    <xdr:to>
      <xdr:col>22</xdr:col>
      <xdr:colOff>565150</xdr:colOff>
      <xdr:row>38</xdr:row>
      <xdr:rowOff>17272</xdr:rowOff>
    </xdr:to>
    <xdr:cxnSp macro="">
      <xdr:nvCxnSpPr>
        <xdr:cNvPr id="308" name="直線コネクタ 307"/>
        <xdr:cNvCxnSpPr/>
      </xdr:nvCxnSpPr>
      <xdr:spPr>
        <a:xfrm flipV="1">
          <a:off x="14782800" y="64957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43959</xdr:rowOff>
    </xdr:from>
    <xdr:ext cx="736600" cy="259045"/>
    <xdr:sp macro="" textlink="">
      <xdr:nvSpPr>
        <xdr:cNvPr id="310" name="テキスト ボックス 309"/>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17272</xdr:rowOff>
    </xdr:from>
    <xdr:to>
      <xdr:col>21</xdr:col>
      <xdr:colOff>361950</xdr:colOff>
      <xdr:row>38</xdr:row>
      <xdr:rowOff>17272</xdr:rowOff>
    </xdr:to>
    <xdr:cxnSp macro="">
      <xdr:nvCxnSpPr>
        <xdr:cNvPr id="311" name="直線コネクタ 310"/>
        <xdr:cNvCxnSpPr/>
      </xdr:nvCxnSpPr>
      <xdr:spPr>
        <a:xfrm>
          <a:off x="13893800" y="6532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3" name="テキスト ボックス 312"/>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17272</xdr:rowOff>
    </xdr:from>
    <xdr:to>
      <xdr:col>20</xdr:col>
      <xdr:colOff>158750</xdr:colOff>
      <xdr:row>38</xdr:row>
      <xdr:rowOff>40132</xdr:rowOff>
    </xdr:to>
    <xdr:cxnSp macro="">
      <xdr:nvCxnSpPr>
        <xdr:cNvPr id="314" name="直線コネクタ 313"/>
        <xdr:cNvCxnSpPr/>
      </xdr:nvCxnSpPr>
      <xdr:spPr>
        <a:xfrm flipV="1">
          <a:off x="13004800" y="65323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16" name="テキスト ボックス 315"/>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18" name="テキスト ボックス 317"/>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105918</xdr:rowOff>
    </xdr:from>
    <xdr:to>
      <xdr:col>24</xdr:col>
      <xdr:colOff>82550</xdr:colOff>
      <xdr:row>38</xdr:row>
      <xdr:rowOff>36068</xdr:rowOff>
    </xdr:to>
    <xdr:sp macro="" textlink="">
      <xdr:nvSpPr>
        <xdr:cNvPr id="324" name="円/楕円 323"/>
        <xdr:cNvSpPr/>
      </xdr:nvSpPr>
      <xdr:spPr>
        <a:xfrm>
          <a:off x="16459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77995</xdr:rowOff>
    </xdr:from>
    <xdr:ext cx="762000" cy="259045"/>
    <xdr:sp macro="" textlink="">
      <xdr:nvSpPr>
        <xdr:cNvPr id="325" name="補助費等該当値テキスト"/>
        <xdr:cNvSpPr txBox="1"/>
      </xdr:nvSpPr>
      <xdr:spPr>
        <a:xfrm>
          <a:off x="16598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101346</xdr:rowOff>
    </xdr:from>
    <xdr:to>
      <xdr:col>22</xdr:col>
      <xdr:colOff>615950</xdr:colOff>
      <xdr:row>38</xdr:row>
      <xdr:rowOff>31496</xdr:rowOff>
    </xdr:to>
    <xdr:sp macro="" textlink="">
      <xdr:nvSpPr>
        <xdr:cNvPr id="326" name="円/楕円 325"/>
        <xdr:cNvSpPr/>
      </xdr:nvSpPr>
      <xdr:spPr>
        <a:xfrm>
          <a:off x="15621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16273</xdr:rowOff>
    </xdr:from>
    <xdr:ext cx="736600" cy="259045"/>
    <xdr:sp macro="" textlink="">
      <xdr:nvSpPr>
        <xdr:cNvPr id="327" name="テキスト ボックス 326"/>
        <xdr:cNvSpPr txBox="1"/>
      </xdr:nvSpPr>
      <xdr:spPr>
        <a:xfrm>
          <a:off x="15290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137922</xdr:rowOff>
    </xdr:from>
    <xdr:to>
      <xdr:col>21</xdr:col>
      <xdr:colOff>412750</xdr:colOff>
      <xdr:row>38</xdr:row>
      <xdr:rowOff>68072</xdr:rowOff>
    </xdr:to>
    <xdr:sp macro="" textlink="">
      <xdr:nvSpPr>
        <xdr:cNvPr id="328" name="円/楕円 327"/>
        <xdr:cNvSpPr/>
      </xdr:nvSpPr>
      <xdr:spPr>
        <a:xfrm>
          <a:off x="14732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52849</xdr:rowOff>
    </xdr:from>
    <xdr:ext cx="762000" cy="259045"/>
    <xdr:sp macro="" textlink="">
      <xdr:nvSpPr>
        <xdr:cNvPr id="329" name="テキスト ボックス 328"/>
        <xdr:cNvSpPr txBox="1"/>
      </xdr:nvSpPr>
      <xdr:spPr>
        <a:xfrm>
          <a:off x="1440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137922</xdr:rowOff>
    </xdr:from>
    <xdr:to>
      <xdr:col>20</xdr:col>
      <xdr:colOff>209550</xdr:colOff>
      <xdr:row>38</xdr:row>
      <xdr:rowOff>68072</xdr:rowOff>
    </xdr:to>
    <xdr:sp macro="" textlink="">
      <xdr:nvSpPr>
        <xdr:cNvPr id="330" name="円/楕円 329"/>
        <xdr:cNvSpPr/>
      </xdr:nvSpPr>
      <xdr:spPr>
        <a:xfrm>
          <a:off x="13843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52849</xdr:rowOff>
    </xdr:from>
    <xdr:ext cx="762000" cy="259045"/>
    <xdr:sp macro="" textlink="">
      <xdr:nvSpPr>
        <xdr:cNvPr id="331" name="テキスト ボックス 330"/>
        <xdr:cNvSpPr txBox="1"/>
      </xdr:nvSpPr>
      <xdr:spPr>
        <a:xfrm>
          <a:off x="13512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160782</xdr:rowOff>
    </xdr:from>
    <xdr:to>
      <xdr:col>19</xdr:col>
      <xdr:colOff>6350</xdr:colOff>
      <xdr:row>38</xdr:row>
      <xdr:rowOff>90932</xdr:rowOff>
    </xdr:to>
    <xdr:sp macro="" textlink="">
      <xdr:nvSpPr>
        <xdr:cNvPr id="332" name="円/楕円 331"/>
        <xdr:cNvSpPr/>
      </xdr:nvSpPr>
      <xdr:spPr>
        <a:xfrm>
          <a:off x="12954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75709</xdr:rowOff>
    </xdr:from>
    <xdr:ext cx="762000" cy="259045"/>
    <xdr:sp macro="" textlink="">
      <xdr:nvSpPr>
        <xdr:cNvPr id="333" name="テキスト ボックス 332"/>
        <xdr:cNvSpPr txBox="1"/>
      </xdr:nvSpPr>
      <xdr:spPr>
        <a:xfrm>
          <a:off x="12623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平成２５年度以前は類似団体平均を上回る数値であったが、平成２３～２５年度に実施した繰上償還により比率が改善し、類似団体及び全国平均を下回る結果となった。今後とも、急激な上昇を防ぐため、新規発行の抑制に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xdr:rowOff>
    </xdr:from>
    <xdr:to>
      <xdr:col>7</xdr:col>
      <xdr:colOff>15875</xdr:colOff>
      <xdr:row>76</xdr:row>
      <xdr:rowOff>96520</xdr:rowOff>
    </xdr:to>
    <xdr:cxnSp macro="">
      <xdr:nvCxnSpPr>
        <xdr:cNvPr id="366" name="直線コネクタ 365"/>
        <xdr:cNvCxnSpPr/>
      </xdr:nvCxnSpPr>
      <xdr:spPr>
        <a:xfrm>
          <a:off x="3987800" y="130429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xdr:rowOff>
    </xdr:from>
    <xdr:to>
      <xdr:col>5</xdr:col>
      <xdr:colOff>549275</xdr:colOff>
      <xdr:row>76</xdr:row>
      <xdr:rowOff>157480</xdr:rowOff>
    </xdr:to>
    <xdr:cxnSp macro="">
      <xdr:nvCxnSpPr>
        <xdr:cNvPr id="369" name="直線コネクタ 368"/>
        <xdr:cNvCxnSpPr/>
      </xdr:nvCxnSpPr>
      <xdr:spPr>
        <a:xfrm flipV="1">
          <a:off x="3098800" y="130429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116857</xdr:rowOff>
    </xdr:from>
    <xdr:ext cx="736600" cy="259045"/>
    <xdr:sp macro="" textlink="">
      <xdr:nvSpPr>
        <xdr:cNvPr id="371" name="テキスト ボックス 370"/>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157480</xdr:rowOff>
    </xdr:from>
    <xdr:to>
      <xdr:col>4</xdr:col>
      <xdr:colOff>346075</xdr:colOff>
      <xdr:row>78</xdr:row>
      <xdr:rowOff>43180</xdr:rowOff>
    </xdr:to>
    <xdr:cxnSp macro="">
      <xdr:nvCxnSpPr>
        <xdr:cNvPr id="372" name="直線コネクタ 371"/>
        <xdr:cNvCxnSpPr/>
      </xdr:nvCxnSpPr>
      <xdr:spPr>
        <a:xfrm flipV="1">
          <a:off x="2209800" y="131876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4" name="テキスト ボックス 373"/>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43180</xdr:rowOff>
    </xdr:from>
    <xdr:to>
      <xdr:col>3</xdr:col>
      <xdr:colOff>142875</xdr:colOff>
      <xdr:row>78</xdr:row>
      <xdr:rowOff>142239</xdr:rowOff>
    </xdr:to>
    <xdr:cxnSp macro="">
      <xdr:nvCxnSpPr>
        <xdr:cNvPr id="375" name="直線コネクタ 374"/>
        <xdr:cNvCxnSpPr/>
      </xdr:nvCxnSpPr>
      <xdr:spPr>
        <a:xfrm flipV="1">
          <a:off x="1320800" y="134162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100347</xdr:rowOff>
    </xdr:from>
    <xdr:ext cx="762000" cy="259045"/>
    <xdr:sp macro="" textlink="">
      <xdr:nvSpPr>
        <xdr:cNvPr id="377" name="テキスト ボックス 376"/>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9" name="テキスト ボックス 378"/>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45720</xdr:rowOff>
    </xdr:from>
    <xdr:to>
      <xdr:col>7</xdr:col>
      <xdr:colOff>66675</xdr:colOff>
      <xdr:row>76</xdr:row>
      <xdr:rowOff>147320</xdr:rowOff>
    </xdr:to>
    <xdr:sp macro="" textlink="">
      <xdr:nvSpPr>
        <xdr:cNvPr id="385" name="円/楕円 384"/>
        <xdr:cNvSpPr/>
      </xdr:nvSpPr>
      <xdr:spPr>
        <a:xfrm>
          <a:off x="4775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62247</xdr:rowOff>
    </xdr:from>
    <xdr:ext cx="762000" cy="259045"/>
    <xdr:sp macro="" textlink="">
      <xdr:nvSpPr>
        <xdr:cNvPr id="386" name="公債費該当値テキスト"/>
        <xdr:cNvSpPr txBox="1"/>
      </xdr:nvSpPr>
      <xdr:spPr>
        <a:xfrm>
          <a:off x="4914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133350</xdr:rowOff>
    </xdr:from>
    <xdr:to>
      <xdr:col>5</xdr:col>
      <xdr:colOff>600075</xdr:colOff>
      <xdr:row>76</xdr:row>
      <xdr:rowOff>63500</xdr:rowOff>
    </xdr:to>
    <xdr:sp macro="" textlink="">
      <xdr:nvSpPr>
        <xdr:cNvPr id="387" name="円/楕円 386"/>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73677</xdr:rowOff>
    </xdr:from>
    <xdr:ext cx="736600" cy="259045"/>
    <xdr:sp macro="" textlink="">
      <xdr:nvSpPr>
        <xdr:cNvPr id="388" name="テキスト ボックス 387"/>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106680</xdr:rowOff>
    </xdr:from>
    <xdr:to>
      <xdr:col>4</xdr:col>
      <xdr:colOff>396875</xdr:colOff>
      <xdr:row>77</xdr:row>
      <xdr:rowOff>36830</xdr:rowOff>
    </xdr:to>
    <xdr:sp macro="" textlink="">
      <xdr:nvSpPr>
        <xdr:cNvPr id="389" name="円/楕円 388"/>
        <xdr:cNvSpPr/>
      </xdr:nvSpPr>
      <xdr:spPr>
        <a:xfrm>
          <a:off x="3048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47007</xdr:rowOff>
    </xdr:from>
    <xdr:ext cx="762000" cy="259045"/>
    <xdr:sp macro="" textlink="">
      <xdr:nvSpPr>
        <xdr:cNvPr id="390" name="テキスト ボックス 389"/>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163830</xdr:rowOff>
    </xdr:from>
    <xdr:to>
      <xdr:col>3</xdr:col>
      <xdr:colOff>193675</xdr:colOff>
      <xdr:row>78</xdr:row>
      <xdr:rowOff>93980</xdr:rowOff>
    </xdr:to>
    <xdr:sp macro="" textlink="">
      <xdr:nvSpPr>
        <xdr:cNvPr id="391" name="円/楕円 390"/>
        <xdr:cNvSpPr/>
      </xdr:nvSpPr>
      <xdr:spPr>
        <a:xfrm>
          <a:off x="2159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78757</xdr:rowOff>
    </xdr:from>
    <xdr:ext cx="762000" cy="259045"/>
    <xdr:sp macro="" textlink="">
      <xdr:nvSpPr>
        <xdr:cNvPr id="392" name="テキスト ボックス 391"/>
        <xdr:cNvSpPr txBox="1"/>
      </xdr:nvSpPr>
      <xdr:spPr>
        <a:xfrm>
          <a:off x="1828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91439</xdr:rowOff>
    </xdr:from>
    <xdr:to>
      <xdr:col>1</xdr:col>
      <xdr:colOff>676275</xdr:colOff>
      <xdr:row>79</xdr:row>
      <xdr:rowOff>21589</xdr:rowOff>
    </xdr:to>
    <xdr:sp macro="" textlink="">
      <xdr:nvSpPr>
        <xdr:cNvPr id="393" name="円/楕円 392"/>
        <xdr:cNvSpPr/>
      </xdr:nvSpPr>
      <xdr:spPr>
        <a:xfrm>
          <a:off x="1270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6366</xdr:rowOff>
    </xdr:from>
    <xdr:ext cx="762000" cy="259045"/>
    <xdr:sp macro="" textlink="">
      <xdr:nvSpPr>
        <xdr:cNvPr id="394" name="テキスト ボックス 393"/>
        <xdr:cNvSpPr txBox="1"/>
      </xdr:nvSpPr>
      <xdr:spPr>
        <a:xfrm>
          <a:off x="939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公債費以外の割合は類似団体平均を大きく上回っている水準となっている。住民サービスを低下させることなく、類似団体平均に近づけていくため、経常経費の削減に努める。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127000</xdr:rowOff>
    </xdr:from>
    <xdr:to>
      <xdr:col>24</xdr:col>
      <xdr:colOff>31750</xdr:colOff>
      <xdr:row>79</xdr:row>
      <xdr:rowOff>138430</xdr:rowOff>
    </xdr:to>
    <xdr:cxnSp macro="">
      <xdr:nvCxnSpPr>
        <xdr:cNvPr id="425" name="直線コネクタ 424"/>
        <xdr:cNvCxnSpPr/>
      </xdr:nvCxnSpPr>
      <xdr:spPr>
        <a:xfrm>
          <a:off x="15671800" y="1350010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122445</xdr:rowOff>
    </xdr:from>
    <xdr:ext cx="762000" cy="259045"/>
    <xdr:sp macro="" textlink="">
      <xdr:nvSpPr>
        <xdr:cNvPr id="426" name="公債費以外平均値テキスト"/>
        <xdr:cNvSpPr txBox="1"/>
      </xdr:nvSpPr>
      <xdr:spPr>
        <a:xfrm>
          <a:off x="16598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127000</xdr:rowOff>
    </xdr:from>
    <xdr:to>
      <xdr:col>22</xdr:col>
      <xdr:colOff>565150</xdr:colOff>
      <xdr:row>78</xdr:row>
      <xdr:rowOff>149861</xdr:rowOff>
    </xdr:to>
    <xdr:cxnSp macro="">
      <xdr:nvCxnSpPr>
        <xdr:cNvPr id="428" name="直線コネクタ 427"/>
        <xdr:cNvCxnSpPr/>
      </xdr:nvCxnSpPr>
      <xdr:spPr>
        <a:xfrm flipV="1">
          <a:off x="14782800" y="135001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98823</xdr:rowOff>
    </xdr:from>
    <xdr:ext cx="736600" cy="259045"/>
    <xdr:sp macro="" textlink="">
      <xdr:nvSpPr>
        <xdr:cNvPr id="430" name="テキスト ボックス 429"/>
        <xdr:cNvSpPr txBox="1"/>
      </xdr:nvSpPr>
      <xdr:spPr>
        <a:xfrm>
          <a:off x="15290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147574</xdr:rowOff>
    </xdr:from>
    <xdr:to>
      <xdr:col>21</xdr:col>
      <xdr:colOff>361950</xdr:colOff>
      <xdr:row>78</xdr:row>
      <xdr:rowOff>149861</xdr:rowOff>
    </xdr:to>
    <xdr:cxnSp macro="">
      <xdr:nvCxnSpPr>
        <xdr:cNvPr id="431" name="直線コネクタ 430"/>
        <xdr:cNvCxnSpPr/>
      </xdr:nvCxnSpPr>
      <xdr:spPr>
        <a:xfrm>
          <a:off x="13893800" y="13349224"/>
          <a:ext cx="8890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56135</xdr:rowOff>
    </xdr:from>
    <xdr:to>
      <xdr:col>20</xdr:col>
      <xdr:colOff>158750</xdr:colOff>
      <xdr:row>77</xdr:row>
      <xdr:rowOff>147574</xdr:rowOff>
    </xdr:to>
    <xdr:cxnSp macro="">
      <xdr:nvCxnSpPr>
        <xdr:cNvPr id="434" name="直線コネクタ 433"/>
        <xdr:cNvCxnSpPr/>
      </xdr:nvCxnSpPr>
      <xdr:spPr>
        <a:xfrm>
          <a:off x="13004800" y="13257785"/>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38" name="テキスト ボックス 437"/>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87630</xdr:rowOff>
    </xdr:from>
    <xdr:to>
      <xdr:col>24</xdr:col>
      <xdr:colOff>82550</xdr:colOff>
      <xdr:row>80</xdr:row>
      <xdr:rowOff>17780</xdr:rowOff>
    </xdr:to>
    <xdr:sp macro="" textlink="">
      <xdr:nvSpPr>
        <xdr:cNvPr id="444" name="円/楕円 443"/>
        <xdr:cNvSpPr/>
      </xdr:nvSpPr>
      <xdr:spPr>
        <a:xfrm>
          <a:off x="16459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59707</xdr:rowOff>
    </xdr:from>
    <xdr:ext cx="762000" cy="259045"/>
    <xdr:sp macro="" textlink="">
      <xdr:nvSpPr>
        <xdr:cNvPr id="445" name="公債費以外該当値テキスト"/>
        <xdr:cNvSpPr txBox="1"/>
      </xdr:nvSpPr>
      <xdr:spPr>
        <a:xfrm>
          <a:off x="165989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76200</xdr:rowOff>
    </xdr:from>
    <xdr:to>
      <xdr:col>22</xdr:col>
      <xdr:colOff>615950</xdr:colOff>
      <xdr:row>79</xdr:row>
      <xdr:rowOff>6350</xdr:rowOff>
    </xdr:to>
    <xdr:sp macro="" textlink="">
      <xdr:nvSpPr>
        <xdr:cNvPr id="446" name="円/楕円 445"/>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162577</xdr:rowOff>
    </xdr:from>
    <xdr:ext cx="736600" cy="259045"/>
    <xdr:sp macro="" textlink="">
      <xdr:nvSpPr>
        <xdr:cNvPr id="447" name="テキスト ボックス 446"/>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99061</xdr:rowOff>
    </xdr:from>
    <xdr:to>
      <xdr:col>21</xdr:col>
      <xdr:colOff>412750</xdr:colOff>
      <xdr:row>79</xdr:row>
      <xdr:rowOff>29211</xdr:rowOff>
    </xdr:to>
    <xdr:sp macro="" textlink="">
      <xdr:nvSpPr>
        <xdr:cNvPr id="448" name="円/楕円 447"/>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13988</xdr:rowOff>
    </xdr:from>
    <xdr:ext cx="762000" cy="259045"/>
    <xdr:sp macro="" textlink="">
      <xdr:nvSpPr>
        <xdr:cNvPr id="449" name="テキスト ボックス 448"/>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96774</xdr:rowOff>
    </xdr:from>
    <xdr:to>
      <xdr:col>20</xdr:col>
      <xdr:colOff>209550</xdr:colOff>
      <xdr:row>78</xdr:row>
      <xdr:rowOff>26924</xdr:rowOff>
    </xdr:to>
    <xdr:sp macro="" textlink="">
      <xdr:nvSpPr>
        <xdr:cNvPr id="450" name="円/楕円 449"/>
        <xdr:cNvSpPr/>
      </xdr:nvSpPr>
      <xdr:spPr>
        <a:xfrm>
          <a:off x="13843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11701</xdr:rowOff>
    </xdr:from>
    <xdr:ext cx="762000" cy="259045"/>
    <xdr:sp macro="" textlink="">
      <xdr:nvSpPr>
        <xdr:cNvPr id="451" name="テキスト ボックス 450"/>
        <xdr:cNvSpPr txBox="1"/>
      </xdr:nvSpPr>
      <xdr:spPr>
        <a:xfrm>
          <a:off x="13512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5335</xdr:rowOff>
    </xdr:from>
    <xdr:to>
      <xdr:col>19</xdr:col>
      <xdr:colOff>6350</xdr:colOff>
      <xdr:row>77</xdr:row>
      <xdr:rowOff>106935</xdr:rowOff>
    </xdr:to>
    <xdr:sp macro="" textlink="">
      <xdr:nvSpPr>
        <xdr:cNvPr id="452" name="円/楕円 451"/>
        <xdr:cNvSpPr/>
      </xdr:nvSpPr>
      <xdr:spPr>
        <a:xfrm>
          <a:off x="12954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91712</xdr:rowOff>
    </xdr:from>
    <xdr:ext cx="762000" cy="259045"/>
    <xdr:sp macro="" textlink="">
      <xdr:nvSpPr>
        <xdr:cNvPr id="453" name="テキスト ボックス 452"/>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奈良県王寺町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170886</xdr:rowOff>
    </xdr:from>
    <xdr:to>
      <xdr:col>4</xdr:col>
      <xdr:colOff>1117600</xdr:colOff>
      <xdr:row>18</xdr:row>
      <xdr:rowOff>21349</xdr:rowOff>
    </xdr:to>
    <xdr:cxnSp macro="">
      <xdr:nvCxnSpPr>
        <xdr:cNvPr id="52" name="直線コネクタ 51"/>
        <xdr:cNvCxnSpPr/>
      </xdr:nvCxnSpPr>
      <xdr:spPr bwMode="auto">
        <a:xfrm flipV="1">
          <a:off x="5003800" y="3133161"/>
          <a:ext cx="647700" cy="21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155663</xdr:rowOff>
    </xdr:from>
    <xdr:ext cx="762000" cy="259045"/>
    <xdr:sp macro="" textlink="">
      <xdr:nvSpPr>
        <xdr:cNvPr id="53" name="人口1人当たり決算額の推移平均値テキスト130"/>
        <xdr:cNvSpPr txBox="1"/>
      </xdr:nvSpPr>
      <xdr:spPr>
        <a:xfrm>
          <a:off x="5740400" y="3117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21349</xdr:rowOff>
    </xdr:from>
    <xdr:to>
      <xdr:col>4</xdr:col>
      <xdr:colOff>469900</xdr:colOff>
      <xdr:row>18</xdr:row>
      <xdr:rowOff>60064</xdr:rowOff>
    </xdr:to>
    <xdr:cxnSp macro="">
      <xdr:nvCxnSpPr>
        <xdr:cNvPr id="55" name="直線コネクタ 54"/>
        <xdr:cNvCxnSpPr/>
      </xdr:nvCxnSpPr>
      <xdr:spPr bwMode="auto">
        <a:xfrm flipV="1">
          <a:off x="4305300" y="3155074"/>
          <a:ext cx="698500" cy="38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66429</xdr:rowOff>
    </xdr:from>
    <xdr:ext cx="736600" cy="259045"/>
    <xdr:sp macro="" textlink="">
      <xdr:nvSpPr>
        <xdr:cNvPr id="57" name="テキスト ボックス 56"/>
        <xdr:cNvSpPr txBox="1"/>
      </xdr:nvSpPr>
      <xdr:spPr>
        <a:xfrm>
          <a:off x="4622800" y="320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60064</xdr:rowOff>
    </xdr:from>
    <xdr:to>
      <xdr:col>3</xdr:col>
      <xdr:colOff>904875</xdr:colOff>
      <xdr:row>18</xdr:row>
      <xdr:rowOff>164207</xdr:rowOff>
    </xdr:to>
    <xdr:cxnSp macro="">
      <xdr:nvCxnSpPr>
        <xdr:cNvPr id="58" name="直線コネクタ 57"/>
        <xdr:cNvCxnSpPr/>
      </xdr:nvCxnSpPr>
      <xdr:spPr bwMode="auto">
        <a:xfrm flipV="1">
          <a:off x="3606800" y="3193789"/>
          <a:ext cx="698500" cy="104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36393</xdr:rowOff>
    </xdr:from>
    <xdr:ext cx="762000" cy="259045"/>
    <xdr:sp macro="" textlink="">
      <xdr:nvSpPr>
        <xdr:cNvPr id="60" name="テキスト ボックス 59"/>
        <xdr:cNvSpPr txBox="1"/>
      </xdr:nvSpPr>
      <xdr:spPr>
        <a:xfrm>
          <a:off x="3924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125019</xdr:rowOff>
    </xdr:from>
    <xdr:to>
      <xdr:col>3</xdr:col>
      <xdr:colOff>206375</xdr:colOff>
      <xdr:row>18</xdr:row>
      <xdr:rowOff>164207</xdr:rowOff>
    </xdr:to>
    <xdr:cxnSp macro="">
      <xdr:nvCxnSpPr>
        <xdr:cNvPr id="61" name="直線コネクタ 60"/>
        <xdr:cNvCxnSpPr/>
      </xdr:nvCxnSpPr>
      <xdr:spPr bwMode="auto">
        <a:xfrm>
          <a:off x="2908300" y="3258744"/>
          <a:ext cx="698500" cy="39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57359</xdr:rowOff>
    </xdr:from>
    <xdr:ext cx="762000" cy="259045"/>
    <xdr:sp macro="" textlink="">
      <xdr:nvSpPr>
        <xdr:cNvPr id="63" name="テキスト ボックス 62"/>
        <xdr:cNvSpPr txBox="1"/>
      </xdr:nvSpPr>
      <xdr:spPr>
        <a:xfrm>
          <a:off x="32258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41014</xdr:rowOff>
    </xdr:from>
    <xdr:ext cx="762000" cy="259045"/>
    <xdr:sp macro="" textlink="">
      <xdr:nvSpPr>
        <xdr:cNvPr id="65" name="テキスト ボックス 64"/>
        <xdr:cNvSpPr txBox="1"/>
      </xdr:nvSpPr>
      <xdr:spPr>
        <a:xfrm>
          <a:off x="25273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120086</xdr:rowOff>
    </xdr:from>
    <xdr:to>
      <xdr:col>5</xdr:col>
      <xdr:colOff>34925</xdr:colOff>
      <xdr:row>18</xdr:row>
      <xdr:rowOff>50236</xdr:rowOff>
    </xdr:to>
    <xdr:sp macro="" textlink="">
      <xdr:nvSpPr>
        <xdr:cNvPr id="71" name="円/楕円 70"/>
        <xdr:cNvSpPr/>
      </xdr:nvSpPr>
      <xdr:spPr bwMode="auto">
        <a:xfrm>
          <a:off x="5600700" y="3082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136613</xdr:rowOff>
    </xdr:from>
    <xdr:ext cx="762000" cy="259045"/>
    <xdr:sp macro="" textlink="">
      <xdr:nvSpPr>
        <xdr:cNvPr id="72" name="人口1人当たり決算額の推移該当値テキスト130"/>
        <xdr:cNvSpPr txBox="1"/>
      </xdr:nvSpPr>
      <xdr:spPr>
        <a:xfrm>
          <a:off x="5740400" y="292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69,229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141999</xdr:rowOff>
    </xdr:from>
    <xdr:to>
      <xdr:col>4</xdr:col>
      <xdr:colOff>520700</xdr:colOff>
      <xdr:row>18</xdr:row>
      <xdr:rowOff>72149</xdr:rowOff>
    </xdr:to>
    <xdr:sp macro="" textlink="">
      <xdr:nvSpPr>
        <xdr:cNvPr id="73" name="円/楕円 72"/>
        <xdr:cNvSpPr/>
      </xdr:nvSpPr>
      <xdr:spPr bwMode="auto">
        <a:xfrm>
          <a:off x="4953000" y="3104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82326</xdr:rowOff>
    </xdr:from>
    <xdr:ext cx="736600" cy="259045"/>
    <xdr:sp macro="" textlink="">
      <xdr:nvSpPr>
        <xdr:cNvPr id="74" name="テキスト ボックス 73"/>
        <xdr:cNvSpPr txBox="1"/>
      </xdr:nvSpPr>
      <xdr:spPr>
        <a:xfrm>
          <a:off x="4622800" y="2873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67,887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9264</xdr:rowOff>
    </xdr:from>
    <xdr:to>
      <xdr:col>3</xdr:col>
      <xdr:colOff>955675</xdr:colOff>
      <xdr:row>18</xdr:row>
      <xdr:rowOff>110864</xdr:rowOff>
    </xdr:to>
    <xdr:sp macro="" textlink="">
      <xdr:nvSpPr>
        <xdr:cNvPr id="75" name="円/楕円 74"/>
        <xdr:cNvSpPr/>
      </xdr:nvSpPr>
      <xdr:spPr bwMode="auto">
        <a:xfrm>
          <a:off x="4254500" y="3142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95641</xdr:rowOff>
    </xdr:from>
    <xdr:ext cx="762000" cy="259045"/>
    <xdr:sp macro="" textlink="">
      <xdr:nvSpPr>
        <xdr:cNvPr id="76" name="テキスト ボックス 75"/>
        <xdr:cNvSpPr txBox="1"/>
      </xdr:nvSpPr>
      <xdr:spPr>
        <a:xfrm>
          <a:off x="3924300" y="322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65,516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113407</xdr:rowOff>
    </xdr:from>
    <xdr:to>
      <xdr:col>3</xdr:col>
      <xdr:colOff>257175</xdr:colOff>
      <xdr:row>19</xdr:row>
      <xdr:rowOff>43557</xdr:rowOff>
    </xdr:to>
    <xdr:sp macro="" textlink="">
      <xdr:nvSpPr>
        <xdr:cNvPr id="77" name="円/楕円 76"/>
        <xdr:cNvSpPr/>
      </xdr:nvSpPr>
      <xdr:spPr bwMode="auto">
        <a:xfrm>
          <a:off x="3556000" y="3247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28334</xdr:rowOff>
    </xdr:from>
    <xdr:ext cx="762000" cy="259045"/>
    <xdr:sp macro="" textlink="">
      <xdr:nvSpPr>
        <xdr:cNvPr id="78" name="テキスト ボックス 77"/>
        <xdr:cNvSpPr txBox="1"/>
      </xdr:nvSpPr>
      <xdr:spPr>
        <a:xfrm>
          <a:off x="3225800" y="333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59,138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74219</xdr:rowOff>
    </xdr:from>
    <xdr:to>
      <xdr:col>2</xdr:col>
      <xdr:colOff>692150</xdr:colOff>
      <xdr:row>19</xdr:row>
      <xdr:rowOff>4369</xdr:rowOff>
    </xdr:to>
    <xdr:sp macro="" textlink="">
      <xdr:nvSpPr>
        <xdr:cNvPr id="79" name="円/楕円 78"/>
        <xdr:cNvSpPr/>
      </xdr:nvSpPr>
      <xdr:spPr bwMode="auto">
        <a:xfrm>
          <a:off x="2857500" y="3207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160596</xdr:rowOff>
    </xdr:from>
    <xdr:ext cx="762000" cy="259045"/>
    <xdr:sp macro="" textlink="">
      <xdr:nvSpPr>
        <xdr:cNvPr id="80" name="テキスト ボックス 79"/>
        <xdr:cNvSpPr txBox="1"/>
      </xdr:nvSpPr>
      <xdr:spPr>
        <a:xfrm>
          <a:off x="2527300" y="329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61,538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176530</xdr:rowOff>
    </xdr:from>
    <xdr:to>
      <xdr:col>4</xdr:col>
      <xdr:colOff>1117600</xdr:colOff>
      <xdr:row>37</xdr:row>
      <xdr:rowOff>181521</xdr:rowOff>
    </xdr:to>
    <xdr:cxnSp macro="">
      <xdr:nvCxnSpPr>
        <xdr:cNvPr id="114" name="直線コネクタ 113"/>
        <xdr:cNvCxnSpPr/>
      </xdr:nvCxnSpPr>
      <xdr:spPr bwMode="auto">
        <a:xfrm flipV="1">
          <a:off x="5003800" y="7301230"/>
          <a:ext cx="647700" cy="4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249128</xdr:rowOff>
    </xdr:from>
    <xdr:ext cx="762000" cy="259045"/>
    <xdr:sp macro="" textlink="">
      <xdr:nvSpPr>
        <xdr:cNvPr id="115" name="人口1人当たり決算額の推移平均値テキスト445"/>
        <xdr:cNvSpPr txBox="1"/>
      </xdr:nvSpPr>
      <xdr:spPr>
        <a:xfrm>
          <a:off x="5740400" y="6859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123342</xdr:rowOff>
    </xdr:from>
    <xdr:to>
      <xdr:col>4</xdr:col>
      <xdr:colOff>469900</xdr:colOff>
      <xdr:row>37</xdr:row>
      <xdr:rowOff>181521</xdr:rowOff>
    </xdr:to>
    <xdr:cxnSp macro="">
      <xdr:nvCxnSpPr>
        <xdr:cNvPr id="117" name="直線コネクタ 116"/>
        <xdr:cNvCxnSpPr/>
      </xdr:nvCxnSpPr>
      <xdr:spPr bwMode="auto">
        <a:xfrm>
          <a:off x="4305300" y="7248042"/>
          <a:ext cx="698500" cy="58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213199</xdr:rowOff>
    </xdr:from>
    <xdr:ext cx="736600" cy="259045"/>
    <xdr:sp macro="" textlink="">
      <xdr:nvSpPr>
        <xdr:cNvPr id="119" name="テキスト ボックス 118"/>
        <xdr:cNvSpPr txBox="1"/>
      </xdr:nvSpPr>
      <xdr:spPr>
        <a:xfrm>
          <a:off x="4622800" y="682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21920</xdr:rowOff>
    </xdr:from>
    <xdr:to>
      <xdr:col>3</xdr:col>
      <xdr:colOff>904875</xdr:colOff>
      <xdr:row>37</xdr:row>
      <xdr:rowOff>123342</xdr:rowOff>
    </xdr:to>
    <xdr:cxnSp macro="">
      <xdr:nvCxnSpPr>
        <xdr:cNvPr id="120" name="直線コネクタ 119"/>
        <xdr:cNvCxnSpPr/>
      </xdr:nvCxnSpPr>
      <xdr:spPr bwMode="auto">
        <a:xfrm>
          <a:off x="3606800" y="6975170"/>
          <a:ext cx="698500" cy="272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160926</xdr:rowOff>
    </xdr:from>
    <xdr:ext cx="762000" cy="259045"/>
    <xdr:sp macro="" textlink="">
      <xdr:nvSpPr>
        <xdr:cNvPr id="122" name="テキスト ボックス 121"/>
        <xdr:cNvSpPr txBox="1"/>
      </xdr:nvSpPr>
      <xdr:spPr>
        <a:xfrm>
          <a:off x="3924300" y="677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193713</xdr:rowOff>
    </xdr:from>
    <xdr:to>
      <xdr:col>3</xdr:col>
      <xdr:colOff>206375</xdr:colOff>
      <xdr:row>36</xdr:row>
      <xdr:rowOff>21920</xdr:rowOff>
    </xdr:to>
    <xdr:cxnSp macro="">
      <xdr:nvCxnSpPr>
        <xdr:cNvPr id="123" name="直線コネクタ 122"/>
        <xdr:cNvCxnSpPr/>
      </xdr:nvCxnSpPr>
      <xdr:spPr bwMode="auto">
        <a:xfrm>
          <a:off x="2908300" y="6804063"/>
          <a:ext cx="698500" cy="171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68737</xdr:rowOff>
    </xdr:from>
    <xdr:ext cx="762000" cy="259045"/>
    <xdr:sp macro="" textlink="">
      <xdr:nvSpPr>
        <xdr:cNvPr id="125" name="テキスト ボックス 124"/>
        <xdr:cNvSpPr txBox="1"/>
      </xdr:nvSpPr>
      <xdr:spPr>
        <a:xfrm>
          <a:off x="3225800" y="702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22141</xdr:rowOff>
    </xdr:from>
    <xdr:ext cx="762000" cy="259045"/>
    <xdr:sp macro="" textlink="">
      <xdr:nvSpPr>
        <xdr:cNvPr id="127" name="テキスト ボックス 126"/>
        <xdr:cNvSpPr txBox="1"/>
      </xdr:nvSpPr>
      <xdr:spPr>
        <a:xfrm>
          <a:off x="2527300" y="697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125730</xdr:rowOff>
    </xdr:from>
    <xdr:to>
      <xdr:col>5</xdr:col>
      <xdr:colOff>34925</xdr:colOff>
      <xdr:row>37</xdr:row>
      <xdr:rowOff>227330</xdr:rowOff>
    </xdr:to>
    <xdr:sp macro="" textlink="">
      <xdr:nvSpPr>
        <xdr:cNvPr id="133" name="円/楕円 132"/>
        <xdr:cNvSpPr/>
      </xdr:nvSpPr>
      <xdr:spPr bwMode="auto">
        <a:xfrm>
          <a:off x="5600700" y="7250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97807</xdr:rowOff>
    </xdr:from>
    <xdr:ext cx="762000" cy="259045"/>
    <xdr:sp macro="" textlink="">
      <xdr:nvSpPr>
        <xdr:cNvPr id="134" name="人口1人当たり決算額の推移該当値テキスト445"/>
        <xdr:cNvSpPr txBox="1"/>
      </xdr:nvSpPr>
      <xdr:spPr>
        <a:xfrm>
          <a:off x="5740400" y="722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6,700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130721</xdr:rowOff>
    </xdr:from>
    <xdr:to>
      <xdr:col>4</xdr:col>
      <xdr:colOff>520700</xdr:colOff>
      <xdr:row>37</xdr:row>
      <xdr:rowOff>232321</xdr:rowOff>
    </xdr:to>
    <xdr:sp macro="" textlink="">
      <xdr:nvSpPr>
        <xdr:cNvPr id="135" name="円/楕円 134"/>
        <xdr:cNvSpPr/>
      </xdr:nvSpPr>
      <xdr:spPr bwMode="auto">
        <a:xfrm>
          <a:off x="4953000" y="7255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217098</xdr:rowOff>
    </xdr:from>
    <xdr:ext cx="736600" cy="259045"/>
    <xdr:sp macro="" textlink="">
      <xdr:nvSpPr>
        <xdr:cNvPr id="136" name="テキスト ボックス 135"/>
        <xdr:cNvSpPr txBox="1"/>
      </xdr:nvSpPr>
      <xdr:spPr>
        <a:xfrm>
          <a:off x="4622800" y="7341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72542</xdr:rowOff>
    </xdr:from>
    <xdr:to>
      <xdr:col>3</xdr:col>
      <xdr:colOff>955675</xdr:colOff>
      <xdr:row>37</xdr:row>
      <xdr:rowOff>174142</xdr:rowOff>
    </xdr:to>
    <xdr:sp macro="" textlink="">
      <xdr:nvSpPr>
        <xdr:cNvPr id="137" name="円/楕円 136"/>
        <xdr:cNvSpPr/>
      </xdr:nvSpPr>
      <xdr:spPr bwMode="auto">
        <a:xfrm>
          <a:off x="4254500" y="7197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158919</xdr:rowOff>
    </xdr:from>
    <xdr:ext cx="762000" cy="259045"/>
    <xdr:sp macro="" textlink="">
      <xdr:nvSpPr>
        <xdr:cNvPr id="138" name="テキスト ボックス 137"/>
        <xdr:cNvSpPr txBox="1"/>
      </xdr:nvSpPr>
      <xdr:spPr>
        <a:xfrm>
          <a:off x="3924300" y="728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314020</xdr:rowOff>
    </xdr:from>
    <xdr:to>
      <xdr:col>3</xdr:col>
      <xdr:colOff>257175</xdr:colOff>
      <xdr:row>36</xdr:row>
      <xdr:rowOff>72720</xdr:rowOff>
    </xdr:to>
    <xdr:sp macro="" textlink="">
      <xdr:nvSpPr>
        <xdr:cNvPr id="139" name="円/楕円 138"/>
        <xdr:cNvSpPr/>
      </xdr:nvSpPr>
      <xdr:spPr bwMode="auto">
        <a:xfrm>
          <a:off x="3556000" y="6924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82897</xdr:rowOff>
    </xdr:from>
    <xdr:ext cx="762000" cy="259045"/>
    <xdr:sp macro="" textlink="">
      <xdr:nvSpPr>
        <xdr:cNvPr id="140" name="テキスト ボックス 139"/>
        <xdr:cNvSpPr txBox="1"/>
      </xdr:nvSpPr>
      <xdr:spPr>
        <a:xfrm>
          <a:off x="3225800" y="669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15,258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142913</xdr:rowOff>
    </xdr:from>
    <xdr:to>
      <xdr:col>2</xdr:col>
      <xdr:colOff>692150</xdr:colOff>
      <xdr:row>35</xdr:row>
      <xdr:rowOff>244513</xdr:rowOff>
    </xdr:to>
    <xdr:sp macro="" textlink="">
      <xdr:nvSpPr>
        <xdr:cNvPr id="141" name="円/楕円 140"/>
        <xdr:cNvSpPr/>
      </xdr:nvSpPr>
      <xdr:spPr bwMode="auto">
        <a:xfrm>
          <a:off x="2857500" y="6753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254690</xdr:rowOff>
    </xdr:from>
    <xdr:ext cx="762000" cy="259045"/>
    <xdr:sp macro="" textlink="">
      <xdr:nvSpPr>
        <xdr:cNvPr id="142" name="テキスト ボックス 141"/>
        <xdr:cNvSpPr txBox="1"/>
      </xdr:nvSpPr>
      <xdr:spPr>
        <a:xfrm>
          <a:off x="2527300" y="652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19,749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奈良県王寺町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23,652
23,431
7.01
8,486,009
8,054,834
360,988
5,154,217
6,144,981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110858</xdr:rowOff>
    </xdr:from>
    <xdr:to>
      <xdr:col>6</xdr:col>
      <xdr:colOff>511175</xdr:colOff>
      <xdr:row>37</xdr:row>
      <xdr:rowOff>142329</xdr:rowOff>
    </xdr:to>
    <xdr:cxnSp macro="">
      <xdr:nvCxnSpPr>
        <xdr:cNvPr id="61" name="直線コネクタ 60"/>
        <xdr:cNvCxnSpPr/>
      </xdr:nvCxnSpPr>
      <xdr:spPr>
        <a:xfrm flipV="1">
          <a:off x="3797300" y="6454508"/>
          <a:ext cx="838200" cy="3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57580</xdr:rowOff>
    </xdr:from>
    <xdr:ext cx="534377" cy="259045"/>
    <xdr:sp macro="" textlink="">
      <xdr:nvSpPr>
        <xdr:cNvPr id="62" name="人件費平均値テキスト"/>
        <xdr:cNvSpPr txBox="1"/>
      </xdr:nvSpPr>
      <xdr:spPr>
        <a:xfrm>
          <a:off x="4686300" y="6229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142329</xdr:rowOff>
    </xdr:from>
    <xdr:to>
      <xdr:col>5</xdr:col>
      <xdr:colOff>358775</xdr:colOff>
      <xdr:row>38</xdr:row>
      <xdr:rowOff>15932</xdr:rowOff>
    </xdr:to>
    <xdr:cxnSp macro="">
      <xdr:nvCxnSpPr>
        <xdr:cNvPr id="64" name="直線コネクタ 63"/>
        <xdr:cNvCxnSpPr/>
      </xdr:nvCxnSpPr>
      <xdr:spPr>
        <a:xfrm flipV="1">
          <a:off x="2908300" y="6485979"/>
          <a:ext cx="889000" cy="4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162317</xdr:rowOff>
    </xdr:from>
    <xdr:ext cx="534377" cy="259045"/>
    <xdr:sp macro="" textlink="">
      <xdr:nvSpPr>
        <xdr:cNvPr id="66" name="テキスト ボックス 65"/>
        <xdr:cNvSpPr txBox="1"/>
      </xdr:nvSpPr>
      <xdr:spPr>
        <a:xfrm>
          <a:off x="3530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15932</xdr:rowOff>
    </xdr:from>
    <xdr:to>
      <xdr:col>4</xdr:col>
      <xdr:colOff>155575</xdr:colOff>
      <xdr:row>38</xdr:row>
      <xdr:rowOff>64891</xdr:rowOff>
    </xdr:to>
    <xdr:cxnSp macro="">
      <xdr:nvCxnSpPr>
        <xdr:cNvPr id="67" name="直線コネクタ 66"/>
        <xdr:cNvCxnSpPr/>
      </xdr:nvCxnSpPr>
      <xdr:spPr>
        <a:xfrm flipV="1">
          <a:off x="2019300" y="6531032"/>
          <a:ext cx="889000" cy="4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60128</xdr:rowOff>
    </xdr:from>
    <xdr:to>
      <xdr:col>2</xdr:col>
      <xdr:colOff>638175</xdr:colOff>
      <xdr:row>38</xdr:row>
      <xdr:rowOff>64891</xdr:rowOff>
    </xdr:to>
    <xdr:cxnSp macro="">
      <xdr:nvCxnSpPr>
        <xdr:cNvPr id="70" name="直線コネクタ 69"/>
        <xdr:cNvCxnSpPr/>
      </xdr:nvCxnSpPr>
      <xdr:spPr>
        <a:xfrm>
          <a:off x="1130300" y="6575228"/>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60058</xdr:rowOff>
    </xdr:from>
    <xdr:to>
      <xdr:col>6</xdr:col>
      <xdr:colOff>561975</xdr:colOff>
      <xdr:row>37</xdr:row>
      <xdr:rowOff>161658</xdr:rowOff>
    </xdr:to>
    <xdr:sp macro="" textlink="">
      <xdr:nvSpPr>
        <xdr:cNvPr id="80" name="円/楕円 79"/>
        <xdr:cNvSpPr/>
      </xdr:nvSpPr>
      <xdr:spPr>
        <a:xfrm>
          <a:off x="4584700" y="640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38485</xdr:rowOff>
    </xdr:from>
    <xdr:ext cx="534377" cy="259045"/>
    <xdr:sp macro="" textlink="">
      <xdr:nvSpPr>
        <xdr:cNvPr id="81" name="人件費該当値テキスト"/>
        <xdr:cNvSpPr txBox="1"/>
      </xdr:nvSpPr>
      <xdr:spPr>
        <a:xfrm>
          <a:off x="4686300" y="638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54,514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91529</xdr:rowOff>
    </xdr:from>
    <xdr:to>
      <xdr:col>5</xdr:col>
      <xdr:colOff>409575</xdr:colOff>
      <xdr:row>38</xdr:row>
      <xdr:rowOff>21679</xdr:rowOff>
    </xdr:to>
    <xdr:sp macro="" textlink="">
      <xdr:nvSpPr>
        <xdr:cNvPr id="82" name="円/楕円 81"/>
        <xdr:cNvSpPr/>
      </xdr:nvSpPr>
      <xdr:spPr>
        <a:xfrm>
          <a:off x="3746500" y="643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12806</xdr:rowOff>
    </xdr:from>
    <xdr:ext cx="534377" cy="259045"/>
    <xdr:sp macro="" textlink="">
      <xdr:nvSpPr>
        <xdr:cNvPr id="83" name="テキスト ボックス 82"/>
        <xdr:cNvSpPr txBox="1"/>
      </xdr:nvSpPr>
      <xdr:spPr>
        <a:xfrm>
          <a:off x="3530111" y="652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52,862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136582</xdr:rowOff>
    </xdr:from>
    <xdr:to>
      <xdr:col>4</xdr:col>
      <xdr:colOff>206375</xdr:colOff>
      <xdr:row>38</xdr:row>
      <xdr:rowOff>66732</xdr:rowOff>
    </xdr:to>
    <xdr:sp macro="" textlink="">
      <xdr:nvSpPr>
        <xdr:cNvPr id="84" name="円/楕円 83"/>
        <xdr:cNvSpPr/>
      </xdr:nvSpPr>
      <xdr:spPr>
        <a:xfrm>
          <a:off x="2857500" y="648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57859</xdr:rowOff>
    </xdr:from>
    <xdr:ext cx="534377" cy="259045"/>
    <xdr:sp macro="" textlink="">
      <xdr:nvSpPr>
        <xdr:cNvPr id="85" name="テキスト ボックス 84"/>
        <xdr:cNvSpPr txBox="1"/>
      </xdr:nvSpPr>
      <xdr:spPr>
        <a:xfrm>
          <a:off x="2641111" y="657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50,497</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14091</xdr:rowOff>
    </xdr:from>
    <xdr:to>
      <xdr:col>3</xdr:col>
      <xdr:colOff>3175</xdr:colOff>
      <xdr:row>38</xdr:row>
      <xdr:rowOff>115691</xdr:rowOff>
    </xdr:to>
    <xdr:sp macro="" textlink="">
      <xdr:nvSpPr>
        <xdr:cNvPr id="86" name="円/楕円 85"/>
        <xdr:cNvSpPr/>
      </xdr:nvSpPr>
      <xdr:spPr>
        <a:xfrm>
          <a:off x="1968500" y="652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106818</xdr:rowOff>
    </xdr:from>
    <xdr:ext cx="534377" cy="259045"/>
    <xdr:sp macro="" textlink="">
      <xdr:nvSpPr>
        <xdr:cNvPr id="87" name="テキスト ボックス 86"/>
        <xdr:cNvSpPr txBox="1"/>
      </xdr:nvSpPr>
      <xdr:spPr>
        <a:xfrm>
          <a:off x="1752111" y="662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47,927</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9328</xdr:rowOff>
    </xdr:from>
    <xdr:to>
      <xdr:col>1</xdr:col>
      <xdr:colOff>485775</xdr:colOff>
      <xdr:row>38</xdr:row>
      <xdr:rowOff>110928</xdr:rowOff>
    </xdr:to>
    <xdr:sp macro="" textlink="">
      <xdr:nvSpPr>
        <xdr:cNvPr id="88" name="円/楕円 87"/>
        <xdr:cNvSpPr/>
      </xdr:nvSpPr>
      <xdr:spPr>
        <a:xfrm>
          <a:off x="1079500" y="652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102055</xdr:rowOff>
    </xdr:from>
    <xdr:ext cx="534377" cy="259045"/>
    <xdr:sp macro="" textlink="">
      <xdr:nvSpPr>
        <xdr:cNvPr id="89" name="テキスト ボックス 88"/>
        <xdr:cNvSpPr txBox="1"/>
      </xdr:nvSpPr>
      <xdr:spPr>
        <a:xfrm>
          <a:off x="863111" y="661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48,177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54011</xdr:rowOff>
    </xdr:from>
    <xdr:to>
      <xdr:col>6</xdr:col>
      <xdr:colOff>511175</xdr:colOff>
      <xdr:row>57</xdr:row>
      <xdr:rowOff>67745</xdr:rowOff>
    </xdr:to>
    <xdr:cxnSp macro="">
      <xdr:nvCxnSpPr>
        <xdr:cNvPr id="116" name="直線コネクタ 115"/>
        <xdr:cNvCxnSpPr/>
      </xdr:nvCxnSpPr>
      <xdr:spPr>
        <a:xfrm flipV="1">
          <a:off x="3797300" y="9826661"/>
          <a:ext cx="838200" cy="1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16547</xdr:rowOff>
    </xdr:from>
    <xdr:ext cx="534377" cy="259045"/>
    <xdr:sp macro="" textlink="">
      <xdr:nvSpPr>
        <xdr:cNvPr id="117" name="物件費平均値テキスト"/>
        <xdr:cNvSpPr txBox="1"/>
      </xdr:nvSpPr>
      <xdr:spPr>
        <a:xfrm>
          <a:off x="4686300" y="961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67745</xdr:rowOff>
    </xdr:from>
    <xdr:to>
      <xdr:col>5</xdr:col>
      <xdr:colOff>358775</xdr:colOff>
      <xdr:row>57</xdr:row>
      <xdr:rowOff>97738</xdr:rowOff>
    </xdr:to>
    <xdr:cxnSp macro="">
      <xdr:nvCxnSpPr>
        <xdr:cNvPr id="119" name="直線コネクタ 118"/>
        <xdr:cNvCxnSpPr/>
      </xdr:nvCxnSpPr>
      <xdr:spPr>
        <a:xfrm flipV="1">
          <a:off x="2908300" y="9840395"/>
          <a:ext cx="889000" cy="2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132919</xdr:rowOff>
    </xdr:from>
    <xdr:ext cx="534377" cy="259045"/>
    <xdr:sp macro="" textlink="">
      <xdr:nvSpPr>
        <xdr:cNvPr id="121" name="テキスト ボックス 120"/>
        <xdr:cNvSpPr txBox="1"/>
      </xdr:nvSpPr>
      <xdr:spPr>
        <a:xfrm>
          <a:off x="3530111" y="956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97738</xdr:rowOff>
    </xdr:from>
    <xdr:to>
      <xdr:col>4</xdr:col>
      <xdr:colOff>155575</xdr:colOff>
      <xdr:row>57</xdr:row>
      <xdr:rowOff>123021</xdr:rowOff>
    </xdr:to>
    <xdr:cxnSp macro="">
      <xdr:nvCxnSpPr>
        <xdr:cNvPr id="122" name="直線コネクタ 121"/>
        <xdr:cNvCxnSpPr/>
      </xdr:nvCxnSpPr>
      <xdr:spPr>
        <a:xfrm flipV="1">
          <a:off x="2019300" y="9870388"/>
          <a:ext cx="889000" cy="2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128540</xdr:rowOff>
    </xdr:from>
    <xdr:ext cx="534377" cy="259045"/>
    <xdr:sp macro="" textlink="">
      <xdr:nvSpPr>
        <xdr:cNvPr id="124" name="テキスト ボックス 123"/>
        <xdr:cNvSpPr txBox="1"/>
      </xdr:nvSpPr>
      <xdr:spPr>
        <a:xfrm>
          <a:off x="2641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123021</xdr:rowOff>
    </xdr:from>
    <xdr:to>
      <xdr:col>2</xdr:col>
      <xdr:colOff>638175</xdr:colOff>
      <xdr:row>57</xdr:row>
      <xdr:rowOff>130492</xdr:rowOff>
    </xdr:to>
    <xdr:cxnSp macro="">
      <xdr:nvCxnSpPr>
        <xdr:cNvPr id="125" name="直線コネクタ 124"/>
        <xdr:cNvCxnSpPr/>
      </xdr:nvCxnSpPr>
      <xdr:spPr>
        <a:xfrm flipV="1">
          <a:off x="1130300" y="9895671"/>
          <a:ext cx="889000" cy="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142187</xdr:rowOff>
    </xdr:from>
    <xdr:ext cx="534377" cy="259045"/>
    <xdr:sp macro="" textlink="">
      <xdr:nvSpPr>
        <xdr:cNvPr id="127" name="テキスト ボックス 126"/>
        <xdr:cNvSpPr txBox="1"/>
      </xdr:nvSpPr>
      <xdr:spPr>
        <a:xfrm>
          <a:off x="1752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145406</xdr:rowOff>
    </xdr:from>
    <xdr:ext cx="534377" cy="259045"/>
    <xdr:sp macro="" textlink="">
      <xdr:nvSpPr>
        <xdr:cNvPr id="129" name="テキスト ボックス 128"/>
        <xdr:cNvSpPr txBox="1"/>
      </xdr:nvSpPr>
      <xdr:spPr>
        <a:xfrm>
          <a:off x="863111" y="95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3211</xdr:rowOff>
    </xdr:from>
    <xdr:to>
      <xdr:col>6</xdr:col>
      <xdr:colOff>561975</xdr:colOff>
      <xdr:row>57</xdr:row>
      <xdr:rowOff>104811</xdr:rowOff>
    </xdr:to>
    <xdr:sp macro="" textlink="">
      <xdr:nvSpPr>
        <xdr:cNvPr id="135" name="円/楕円 134"/>
        <xdr:cNvSpPr/>
      </xdr:nvSpPr>
      <xdr:spPr>
        <a:xfrm>
          <a:off x="4584700" y="977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143546</xdr:rowOff>
    </xdr:from>
    <xdr:ext cx="534377" cy="259045"/>
    <xdr:sp macro="" textlink="">
      <xdr:nvSpPr>
        <xdr:cNvPr id="136" name="物件費該当値テキスト"/>
        <xdr:cNvSpPr txBox="1"/>
      </xdr:nvSpPr>
      <xdr:spPr>
        <a:xfrm>
          <a:off x="4686300" y="974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56,242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16945</xdr:rowOff>
    </xdr:from>
    <xdr:to>
      <xdr:col>5</xdr:col>
      <xdr:colOff>409575</xdr:colOff>
      <xdr:row>57</xdr:row>
      <xdr:rowOff>118545</xdr:rowOff>
    </xdr:to>
    <xdr:sp macro="" textlink="">
      <xdr:nvSpPr>
        <xdr:cNvPr id="137" name="円/楕円 136"/>
        <xdr:cNvSpPr/>
      </xdr:nvSpPr>
      <xdr:spPr>
        <a:xfrm>
          <a:off x="3746500" y="978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109672</xdr:rowOff>
    </xdr:from>
    <xdr:ext cx="534377" cy="259045"/>
    <xdr:sp macro="" textlink="">
      <xdr:nvSpPr>
        <xdr:cNvPr id="138" name="テキスト ボックス 137"/>
        <xdr:cNvSpPr txBox="1"/>
      </xdr:nvSpPr>
      <xdr:spPr>
        <a:xfrm>
          <a:off x="3530111" y="988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53,238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46938</xdr:rowOff>
    </xdr:from>
    <xdr:to>
      <xdr:col>4</xdr:col>
      <xdr:colOff>206375</xdr:colOff>
      <xdr:row>57</xdr:row>
      <xdr:rowOff>148538</xdr:rowOff>
    </xdr:to>
    <xdr:sp macro="" textlink="">
      <xdr:nvSpPr>
        <xdr:cNvPr id="139" name="円/楕円 138"/>
        <xdr:cNvSpPr/>
      </xdr:nvSpPr>
      <xdr:spPr>
        <a:xfrm>
          <a:off x="2857500" y="981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139665</xdr:rowOff>
    </xdr:from>
    <xdr:ext cx="534377" cy="259045"/>
    <xdr:sp macro="" textlink="">
      <xdr:nvSpPr>
        <xdr:cNvPr id="140" name="テキスト ボックス 139"/>
        <xdr:cNvSpPr txBox="1"/>
      </xdr:nvSpPr>
      <xdr:spPr>
        <a:xfrm>
          <a:off x="2641111" y="991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46,678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72221</xdr:rowOff>
    </xdr:from>
    <xdr:to>
      <xdr:col>3</xdr:col>
      <xdr:colOff>3175</xdr:colOff>
      <xdr:row>58</xdr:row>
      <xdr:rowOff>2371</xdr:rowOff>
    </xdr:to>
    <xdr:sp macro="" textlink="">
      <xdr:nvSpPr>
        <xdr:cNvPr id="141" name="円/楕円 140"/>
        <xdr:cNvSpPr/>
      </xdr:nvSpPr>
      <xdr:spPr>
        <a:xfrm>
          <a:off x="1968500" y="984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164948</xdr:rowOff>
    </xdr:from>
    <xdr:ext cx="534377" cy="259045"/>
    <xdr:sp macro="" textlink="">
      <xdr:nvSpPr>
        <xdr:cNvPr id="142" name="テキスト ボックス 141"/>
        <xdr:cNvSpPr txBox="1"/>
      </xdr:nvSpPr>
      <xdr:spPr>
        <a:xfrm>
          <a:off x="1752111" y="993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41,148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79692</xdr:rowOff>
    </xdr:from>
    <xdr:to>
      <xdr:col>1</xdr:col>
      <xdr:colOff>485775</xdr:colOff>
      <xdr:row>58</xdr:row>
      <xdr:rowOff>9842</xdr:rowOff>
    </xdr:to>
    <xdr:sp macro="" textlink="">
      <xdr:nvSpPr>
        <xdr:cNvPr id="143" name="円/楕円 142"/>
        <xdr:cNvSpPr/>
      </xdr:nvSpPr>
      <xdr:spPr>
        <a:xfrm>
          <a:off x="1079500" y="985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969</xdr:rowOff>
    </xdr:from>
    <xdr:ext cx="534377" cy="259045"/>
    <xdr:sp macro="" textlink="">
      <xdr:nvSpPr>
        <xdr:cNvPr id="144" name="テキスト ボックス 143"/>
        <xdr:cNvSpPr txBox="1"/>
      </xdr:nvSpPr>
      <xdr:spPr>
        <a:xfrm>
          <a:off x="863111" y="994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91160</xdr:rowOff>
    </xdr:from>
    <xdr:to>
      <xdr:col>6</xdr:col>
      <xdr:colOff>511175</xdr:colOff>
      <xdr:row>78</xdr:row>
      <xdr:rowOff>92227</xdr:rowOff>
    </xdr:to>
    <xdr:cxnSp macro="">
      <xdr:nvCxnSpPr>
        <xdr:cNvPr id="173" name="直線コネクタ 172"/>
        <xdr:cNvCxnSpPr/>
      </xdr:nvCxnSpPr>
      <xdr:spPr>
        <a:xfrm flipV="1">
          <a:off x="3797300" y="13464260"/>
          <a:ext cx="8382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4" name="維持補修費平均値テキスト"/>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92227</xdr:rowOff>
    </xdr:from>
    <xdr:to>
      <xdr:col>5</xdr:col>
      <xdr:colOff>358775</xdr:colOff>
      <xdr:row>78</xdr:row>
      <xdr:rowOff>117830</xdr:rowOff>
    </xdr:to>
    <xdr:cxnSp macro="">
      <xdr:nvCxnSpPr>
        <xdr:cNvPr id="176" name="直線コネクタ 175"/>
        <xdr:cNvCxnSpPr/>
      </xdr:nvCxnSpPr>
      <xdr:spPr>
        <a:xfrm flipV="1">
          <a:off x="2908300" y="13465327"/>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16527</xdr:rowOff>
    </xdr:from>
    <xdr:ext cx="469744" cy="259045"/>
    <xdr:sp macro="" textlink="">
      <xdr:nvSpPr>
        <xdr:cNvPr id="178" name="テキスト ボックス 177"/>
        <xdr:cNvSpPr txBox="1"/>
      </xdr:nvSpPr>
      <xdr:spPr>
        <a:xfrm>
          <a:off x="3562427"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117830</xdr:rowOff>
    </xdr:from>
    <xdr:to>
      <xdr:col>4</xdr:col>
      <xdr:colOff>155575</xdr:colOff>
      <xdr:row>78</xdr:row>
      <xdr:rowOff>135052</xdr:rowOff>
    </xdr:to>
    <xdr:cxnSp macro="">
      <xdr:nvCxnSpPr>
        <xdr:cNvPr id="179" name="直線コネクタ 178"/>
        <xdr:cNvCxnSpPr/>
      </xdr:nvCxnSpPr>
      <xdr:spPr>
        <a:xfrm flipV="1">
          <a:off x="2019300" y="13490930"/>
          <a:ext cx="889000" cy="1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1" name="テキスト ボックス 180"/>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132156</xdr:rowOff>
    </xdr:from>
    <xdr:to>
      <xdr:col>2</xdr:col>
      <xdr:colOff>638175</xdr:colOff>
      <xdr:row>78</xdr:row>
      <xdr:rowOff>135052</xdr:rowOff>
    </xdr:to>
    <xdr:cxnSp macro="">
      <xdr:nvCxnSpPr>
        <xdr:cNvPr id="182" name="直線コネクタ 181"/>
        <xdr:cNvCxnSpPr/>
      </xdr:nvCxnSpPr>
      <xdr:spPr>
        <a:xfrm>
          <a:off x="1130300" y="13505256"/>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4" name="テキスト ボックス 183"/>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40360</xdr:rowOff>
    </xdr:from>
    <xdr:to>
      <xdr:col>6</xdr:col>
      <xdr:colOff>561975</xdr:colOff>
      <xdr:row>78</xdr:row>
      <xdr:rowOff>141960</xdr:rowOff>
    </xdr:to>
    <xdr:sp macro="" textlink="">
      <xdr:nvSpPr>
        <xdr:cNvPr id="192" name="円/楕円 191"/>
        <xdr:cNvSpPr/>
      </xdr:nvSpPr>
      <xdr:spPr>
        <a:xfrm>
          <a:off x="4584700" y="1341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126737</xdr:rowOff>
    </xdr:from>
    <xdr:ext cx="469744" cy="259045"/>
    <xdr:sp macro="" textlink="">
      <xdr:nvSpPr>
        <xdr:cNvPr id="193" name="維持補修費該当値テキスト"/>
        <xdr:cNvSpPr txBox="1"/>
      </xdr:nvSpPr>
      <xdr:spPr>
        <a:xfrm>
          <a:off x="4686300" y="1332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41427</xdr:rowOff>
    </xdr:from>
    <xdr:to>
      <xdr:col>5</xdr:col>
      <xdr:colOff>409575</xdr:colOff>
      <xdr:row>78</xdr:row>
      <xdr:rowOff>143027</xdr:rowOff>
    </xdr:to>
    <xdr:sp macro="" textlink="">
      <xdr:nvSpPr>
        <xdr:cNvPr id="194" name="円/楕円 193"/>
        <xdr:cNvSpPr/>
      </xdr:nvSpPr>
      <xdr:spPr>
        <a:xfrm>
          <a:off x="3746500" y="134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134154</xdr:rowOff>
    </xdr:from>
    <xdr:ext cx="469744" cy="259045"/>
    <xdr:sp macro="" textlink="">
      <xdr:nvSpPr>
        <xdr:cNvPr id="195" name="テキスト ボックス 194"/>
        <xdr:cNvSpPr txBox="1"/>
      </xdr:nvSpPr>
      <xdr:spPr>
        <a:xfrm>
          <a:off x="3562427" y="13507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67030</xdr:rowOff>
    </xdr:from>
    <xdr:to>
      <xdr:col>4</xdr:col>
      <xdr:colOff>206375</xdr:colOff>
      <xdr:row>78</xdr:row>
      <xdr:rowOff>168630</xdr:rowOff>
    </xdr:to>
    <xdr:sp macro="" textlink="">
      <xdr:nvSpPr>
        <xdr:cNvPr id="196" name="円/楕円 195"/>
        <xdr:cNvSpPr/>
      </xdr:nvSpPr>
      <xdr:spPr>
        <a:xfrm>
          <a:off x="2857500" y="1344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159757</xdr:rowOff>
    </xdr:from>
    <xdr:ext cx="469744" cy="259045"/>
    <xdr:sp macro="" textlink="">
      <xdr:nvSpPr>
        <xdr:cNvPr id="197" name="テキスト ボックス 196"/>
        <xdr:cNvSpPr txBox="1"/>
      </xdr:nvSpPr>
      <xdr:spPr>
        <a:xfrm>
          <a:off x="2673427" y="1353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84252</xdr:rowOff>
    </xdr:from>
    <xdr:to>
      <xdr:col>3</xdr:col>
      <xdr:colOff>3175</xdr:colOff>
      <xdr:row>79</xdr:row>
      <xdr:rowOff>14402</xdr:rowOff>
    </xdr:to>
    <xdr:sp macro="" textlink="">
      <xdr:nvSpPr>
        <xdr:cNvPr id="198" name="円/楕円 197"/>
        <xdr:cNvSpPr/>
      </xdr:nvSpPr>
      <xdr:spPr>
        <a:xfrm>
          <a:off x="1968500" y="1345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5529</xdr:rowOff>
    </xdr:from>
    <xdr:ext cx="469744" cy="259045"/>
    <xdr:sp macro="" textlink="">
      <xdr:nvSpPr>
        <xdr:cNvPr id="199" name="テキスト ボックス 198"/>
        <xdr:cNvSpPr txBox="1"/>
      </xdr:nvSpPr>
      <xdr:spPr>
        <a:xfrm>
          <a:off x="1784427" y="1355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81356</xdr:rowOff>
    </xdr:from>
    <xdr:to>
      <xdr:col>1</xdr:col>
      <xdr:colOff>485775</xdr:colOff>
      <xdr:row>79</xdr:row>
      <xdr:rowOff>11506</xdr:rowOff>
    </xdr:to>
    <xdr:sp macro="" textlink="">
      <xdr:nvSpPr>
        <xdr:cNvPr id="200" name="円/楕円 199"/>
        <xdr:cNvSpPr/>
      </xdr:nvSpPr>
      <xdr:spPr>
        <a:xfrm>
          <a:off x="1079500" y="134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2633</xdr:rowOff>
    </xdr:from>
    <xdr:ext cx="469744" cy="259045"/>
    <xdr:sp macro="" textlink="">
      <xdr:nvSpPr>
        <xdr:cNvPr id="201" name="テキスト ボックス 200"/>
        <xdr:cNvSpPr txBox="1"/>
      </xdr:nvSpPr>
      <xdr:spPr>
        <a:xfrm>
          <a:off x="895427" y="13547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119717</xdr:rowOff>
    </xdr:from>
    <xdr:to>
      <xdr:col>6</xdr:col>
      <xdr:colOff>511175</xdr:colOff>
      <xdr:row>97</xdr:row>
      <xdr:rowOff>68396</xdr:rowOff>
    </xdr:to>
    <xdr:cxnSp macro="">
      <xdr:nvCxnSpPr>
        <xdr:cNvPr id="231" name="直線コネクタ 230"/>
        <xdr:cNvCxnSpPr/>
      </xdr:nvCxnSpPr>
      <xdr:spPr>
        <a:xfrm flipV="1">
          <a:off x="3797300" y="16578917"/>
          <a:ext cx="838200" cy="12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47693</xdr:rowOff>
    </xdr:from>
    <xdr:ext cx="534377" cy="259045"/>
    <xdr:sp macro="" textlink="">
      <xdr:nvSpPr>
        <xdr:cNvPr id="232" name="扶助費平均値テキスト"/>
        <xdr:cNvSpPr txBox="1"/>
      </xdr:nvSpPr>
      <xdr:spPr>
        <a:xfrm>
          <a:off x="4686300" y="1633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68396</xdr:rowOff>
    </xdr:from>
    <xdr:to>
      <xdr:col>5</xdr:col>
      <xdr:colOff>358775</xdr:colOff>
      <xdr:row>97</xdr:row>
      <xdr:rowOff>154826</xdr:rowOff>
    </xdr:to>
    <xdr:cxnSp macro="">
      <xdr:nvCxnSpPr>
        <xdr:cNvPr id="234" name="直線コネクタ 233"/>
        <xdr:cNvCxnSpPr/>
      </xdr:nvCxnSpPr>
      <xdr:spPr>
        <a:xfrm flipV="1">
          <a:off x="2908300" y="16699046"/>
          <a:ext cx="889000" cy="8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79221</xdr:rowOff>
    </xdr:from>
    <xdr:ext cx="534377" cy="259045"/>
    <xdr:sp macro="" textlink="">
      <xdr:nvSpPr>
        <xdr:cNvPr id="236" name="テキスト ボックス 235"/>
        <xdr:cNvSpPr txBox="1"/>
      </xdr:nvSpPr>
      <xdr:spPr>
        <a:xfrm>
          <a:off x="3530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154826</xdr:rowOff>
    </xdr:from>
    <xdr:to>
      <xdr:col>4</xdr:col>
      <xdr:colOff>155575</xdr:colOff>
      <xdr:row>98</xdr:row>
      <xdr:rowOff>97162</xdr:rowOff>
    </xdr:to>
    <xdr:cxnSp macro="">
      <xdr:nvCxnSpPr>
        <xdr:cNvPr id="237" name="直線コネクタ 236"/>
        <xdr:cNvCxnSpPr/>
      </xdr:nvCxnSpPr>
      <xdr:spPr>
        <a:xfrm flipV="1">
          <a:off x="2019300" y="16785476"/>
          <a:ext cx="889000" cy="11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141248</xdr:rowOff>
    </xdr:from>
    <xdr:ext cx="534377" cy="259045"/>
    <xdr:sp macro="" textlink="">
      <xdr:nvSpPr>
        <xdr:cNvPr id="239" name="テキスト ボックス 238"/>
        <xdr:cNvSpPr txBox="1"/>
      </xdr:nvSpPr>
      <xdr:spPr>
        <a:xfrm>
          <a:off x="2641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97162</xdr:rowOff>
    </xdr:from>
    <xdr:to>
      <xdr:col>2</xdr:col>
      <xdr:colOff>638175</xdr:colOff>
      <xdr:row>98</xdr:row>
      <xdr:rowOff>140139</xdr:rowOff>
    </xdr:to>
    <xdr:cxnSp macro="">
      <xdr:nvCxnSpPr>
        <xdr:cNvPr id="240" name="直線コネクタ 239"/>
        <xdr:cNvCxnSpPr/>
      </xdr:nvCxnSpPr>
      <xdr:spPr>
        <a:xfrm flipV="1">
          <a:off x="1130300" y="16899262"/>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77449</xdr:rowOff>
    </xdr:from>
    <xdr:ext cx="534377" cy="259045"/>
    <xdr:sp macro="" textlink="">
      <xdr:nvSpPr>
        <xdr:cNvPr id="242" name="テキスト ボックス 241"/>
        <xdr:cNvSpPr txBox="1"/>
      </xdr:nvSpPr>
      <xdr:spPr>
        <a:xfrm>
          <a:off x="1752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92212</xdr:rowOff>
    </xdr:from>
    <xdr:ext cx="534377" cy="259045"/>
    <xdr:sp macro="" textlink="">
      <xdr:nvSpPr>
        <xdr:cNvPr id="244" name="テキスト ボックス 243"/>
        <xdr:cNvSpPr txBox="1"/>
      </xdr:nvSpPr>
      <xdr:spPr>
        <a:xfrm>
          <a:off x="863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68917</xdr:rowOff>
    </xdr:from>
    <xdr:to>
      <xdr:col>6</xdr:col>
      <xdr:colOff>561975</xdr:colOff>
      <xdr:row>96</xdr:row>
      <xdr:rowOff>170517</xdr:rowOff>
    </xdr:to>
    <xdr:sp macro="" textlink="">
      <xdr:nvSpPr>
        <xdr:cNvPr id="250" name="円/楕円 249"/>
        <xdr:cNvSpPr/>
      </xdr:nvSpPr>
      <xdr:spPr>
        <a:xfrm>
          <a:off x="4584700" y="1652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47344</xdr:rowOff>
    </xdr:from>
    <xdr:ext cx="534377" cy="259045"/>
    <xdr:sp macro="" textlink="">
      <xdr:nvSpPr>
        <xdr:cNvPr id="251" name="扶助費該当値テキスト"/>
        <xdr:cNvSpPr txBox="1"/>
      </xdr:nvSpPr>
      <xdr:spPr>
        <a:xfrm>
          <a:off x="4686300" y="1650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63,049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17596</xdr:rowOff>
    </xdr:from>
    <xdr:to>
      <xdr:col>5</xdr:col>
      <xdr:colOff>409575</xdr:colOff>
      <xdr:row>97</xdr:row>
      <xdr:rowOff>119196</xdr:rowOff>
    </xdr:to>
    <xdr:sp macro="" textlink="">
      <xdr:nvSpPr>
        <xdr:cNvPr id="252" name="円/楕円 251"/>
        <xdr:cNvSpPr/>
      </xdr:nvSpPr>
      <xdr:spPr>
        <a:xfrm>
          <a:off x="3746500" y="1664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110323</xdr:rowOff>
    </xdr:from>
    <xdr:ext cx="534377" cy="259045"/>
    <xdr:sp macro="" textlink="">
      <xdr:nvSpPr>
        <xdr:cNvPr id="253" name="テキスト ボックス 252"/>
        <xdr:cNvSpPr txBox="1"/>
      </xdr:nvSpPr>
      <xdr:spPr>
        <a:xfrm>
          <a:off x="3530111" y="1674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56,743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104026</xdr:rowOff>
    </xdr:from>
    <xdr:to>
      <xdr:col>4</xdr:col>
      <xdr:colOff>206375</xdr:colOff>
      <xdr:row>98</xdr:row>
      <xdr:rowOff>34176</xdr:rowOff>
    </xdr:to>
    <xdr:sp macro="" textlink="">
      <xdr:nvSpPr>
        <xdr:cNvPr id="254" name="円/楕円 253"/>
        <xdr:cNvSpPr/>
      </xdr:nvSpPr>
      <xdr:spPr>
        <a:xfrm>
          <a:off x="2857500" y="1673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25303</xdr:rowOff>
    </xdr:from>
    <xdr:ext cx="534377" cy="259045"/>
    <xdr:sp macro="" textlink="">
      <xdr:nvSpPr>
        <xdr:cNvPr id="255" name="テキスト ボックス 254"/>
        <xdr:cNvSpPr txBox="1"/>
      </xdr:nvSpPr>
      <xdr:spPr>
        <a:xfrm>
          <a:off x="2641111" y="1682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52,206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46362</xdr:rowOff>
    </xdr:from>
    <xdr:to>
      <xdr:col>3</xdr:col>
      <xdr:colOff>3175</xdr:colOff>
      <xdr:row>98</xdr:row>
      <xdr:rowOff>147962</xdr:rowOff>
    </xdr:to>
    <xdr:sp macro="" textlink="">
      <xdr:nvSpPr>
        <xdr:cNvPr id="256" name="円/楕円 255"/>
        <xdr:cNvSpPr/>
      </xdr:nvSpPr>
      <xdr:spPr>
        <a:xfrm>
          <a:off x="1968500" y="168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139089</xdr:rowOff>
    </xdr:from>
    <xdr:ext cx="534377" cy="259045"/>
    <xdr:sp macro="" textlink="">
      <xdr:nvSpPr>
        <xdr:cNvPr id="257" name="テキスト ボックス 256"/>
        <xdr:cNvSpPr txBox="1"/>
      </xdr:nvSpPr>
      <xdr:spPr>
        <a:xfrm>
          <a:off x="1752111" y="1694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46,233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89339</xdr:rowOff>
    </xdr:from>
    <xdr:to>
      <xdr:col>1</xdr:col>
      <xdr:colOff>485775</xdr:colOff>
      <xdr:row>99</xdr:row>
      <xdr:rowOff>19489</xdr:rowOff>
    </xdr:to>
    <xdr:sp macro="" textlink="">
      <xdr:nvSpPr>
        <xdr:cNvPr id="258" name="円/楕円 257"/>
        <xdr:cNvSpPr/>
      </xdr:nvSpPr>
      <xdr:spPr>
        <a:xfrm>
          <a:off x="1079500" y="1689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10616</xdr:rowOff>
    </xdr:from>
    <xdr:ext cx="534377" cy="259045"/>
    <xdr:sp macro="" textlink="">
      <xdr:nvSpPr>
        <xdr:cNvPr id="259" name="テキスト ボックス 258"/>
        <xdr:cNvSpPr txBox="1"/>
      </xdr:nvSpPr>
      <xdr:spPr>
        <a:xfrm>
          <a:off x="863111" y="1698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43,977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113425</xdr:rowOff>
    </xdr:from>
    <xdr:to>
      <xdr:col>15</xdr:col>
      <xdr:colOff>180975</xdr:colOff>
      <xdr:row>37</xdr:row>
      <xdr:rowOff>120237</xdr:rowOff>
    </xdr:to>
    <xdr:cxnSp macro="">
      <xdr:nvCxnSpPr>
        <xdr:cNvPr id="286" name="直線コネクタ 285"/>
        <xdr:cNvCxnSpPr/>
      </xdr:nvCxnSpPr>
      <xdr:spPr>
        <a:xfrm>
          <a:off x="9639300" y="6457075"/>
          <a:ext cx="8382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74831</xdr:rowOff>
    </xdr:from>
    <xdr:ext cx="534377" cy="259045"/>
    <xdr:sp macro="" textlink="">
      <xdr:nvSpPr>
        <xdr:cNvPr id="287" name="補助費等平均値テキスト"/>
        <xdr:cNvSpPr txBox="1"/>
      </xdr:nvSpPr>
      <xdr:spPr>
        <a:xfrm>
          <a:off x="10528300" y="62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113425</xdr:rowOff>
    </xdr:from>
    <xdr:to>
      <xdr:col>14</xdr:col>
      <xdr:colOff>28575</xdr:colOff>
      <xdr:row>37</xdr:row>
      <xdr:rowOff>121380</xdr:rowOff>
    </xdr:to>
    <xdr:cxnSp macro="">
      <xdr:nvCxnSpPr>
        <xdr:cNvPr id="289" name="直線コネクタ 288"/>
        <xdr:cNvCxnSpPr/>
      </xdr:nvCxnSpPr>
      <xdr:spPr>
        <a:xfrm flipV="1">
          <a:off x="8750300" y="6457075"/>
          <a:ext cx="889000" cy="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161400</xdr:rowOff>
    </xdr:from>
    <xdr:ext cx="534377" cy="259045"/>
    <xdr:sp macro="" textlink="">
      <xdr:nvSpPr>
        <xdr:cNvPr id="291" name="テキスト ボックス 290"/>
        <xdr:cNvSpPr txBox="1"/>
      </xdr:nvSpPr>
      <xdr:spPr>
        <a:xfrm>
          <a:off x="9372111" y="650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121380</xdr:rowOff>
    </xdr:from>
    <xdr:to>
      <xdr:col>12</xdr:col>
      <xdr:colOff>511175</xdr:colOff>
      <xdr:row>37</xdr:row>
      <xdr:rowOff>126601</xdr:rowOff>
    </xdr:to>
    <xdr:cxnSp macro="">
      <xdr:nvCxnSpPr>
        <xdr:cNvPr id="292" name="直線コネクタ 291"/>
        <xdr:cNvCxnSpPr/>
      </xdr:nvCxnSpPr>
      <xdr:spPr>
        <a:xfrm flipV="1">
          <a:off x="7861300" y="6465030"/>
          <a:ext cx="889000" cy="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169077</xdr:rowOff>
    </xdr:from>
    <xdr:ext cx="534377" cy="259045"/>
    <xdr:sp macro="" textlink="">
      <xdr:nvSpPr>
        <xdr:cNvPr id="294" name="テキスト ボックス 293"/>
        <xdr:cNvSpPr txBox="1"/>
      </xdr:nvSpPr>
      <xdr:spPr>
        <a:xfrm>
          <a:off x="8483111" y="651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86276</xdr:rowOff>
    </xdr:from>
    <xdr:to>
      <xdr:col>11</xdr:col>
      <xdr:colOff>307975</xdr:colOff>
      <xdr:row>37</xdr:row>
      <xdr:rowOff>126601</xdr:rowOff>
    </xdr:to>
    <xdr:cxnSp macro="">
      <xdr:nvCxnSpPr>
        <xdr:cNvPr id="295" name="直線コネクタ 294"/>
        <xdr:cNvCxnSpPr/>
      </xdr:nvCxnSpPr>
      <xdr:spPr>
        <a:xfrm>
          <a:off x="6972300" y="6429926"/>
          <a:ext cx="889000" cy="4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7537</xdr:rowOff>
    </xdr:from>
    <xdr:ext cx="534377" cy="259045"/>
    <xdr:sp macro="" textlink="">
      <xdr:nvSpPr>
        <xdr:cNvPr id="297" name="テキスト ボックス 296"/>
        <xdr:cNvSpPr txBox="1"/>
      </xdr:nvSpPr>
      <xdr:spPr>
        <a:xfrm>
          <a:off x="7594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166316</xdr:rowOff>
    </xdr:from>
    <xdr:ext cx="534377" cy="259045"/>
    <xdr:sp macro="" textlink="">
      <xdr:nvSpPr>
        <xdr:cNvPr id="299" name="テキスト ボックス 298"/>
        <xdr:cNvSpPr txBox="1"/>
      </xdr:nvSpPr>
      <xdr:spPr>
        <a:xfrm>
          <a:off x="6705111" y="650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69437</xdr:rowOff>
    </xdr:from>
    <xdr:to>
      <xdr:col>15</xdr:col>
      <xdr:colOff>231775</xdr:colOff>
      <xdr:row>37</xdr:row>
      <xdr:rowOff>171037</xdr:rowOff>
    </xdr:to>
    <xdr:sp macro="" textlink="">
      <xdr:nvSpPr>
        <xdr:cNvPr id="305" name="円/楕円 304"/>
        <xdr:cNvSpPr/>
      </xdr:nvSpPr>
      <xdr:spPr>
        <a:xfrm>
          <a:off x="10426700" y="64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47864</xdr:rowOff>
    </xdr:from>
    <xdr:ext cx="534377" cy="259045"/>
    <xdr:sp macro="" textlink="">
      <xdr:nvSpPr>
        <xdr:cNvPr id="306" name="補助費等該当値テキスト"/>
        <xdr:cNvSpPr txBox="1"/>
      </xdr:nvSpPr>
      <xdr:spPr>
        <a:xfrm>
          <a:off x="10528300" y="639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41,757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62625</xdr:rowOff>
    </xdr:from>
    <xdr:to>
      <xdr:col>14</xdr:col>
      <xdr:colOff>79375</xdr:colOff>
      <xdr:row>37</xdr:row>
      <xdr:rowOff>164225</xdr:rowOff>
    </xdr:to>
    <xdr:sp macro="" textlink="">
      <xdr:nvSpPr>
        <xdr:cNvPr id="307" name="円/楕円 306"/>
        <xdr:cNvSpPr/>
      </xdr:nvSpPr>
      <xdr:spPr>
        <a:xfrm>
          <a:off x="9588500" y="640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9302</xdr:rowOff>
    </xdr:from>
    <xdr:ext cx="534377" cy="259045"/>
    <xdr:sp macro="" textlink="">
      <xdr:nvSpPr>
        <xdr:cNvPr id="308" name="テキスト ボックス 307"/>
        <xdr:cNvSpPr txBox="1"/>
      </xdr:nvSpPr>
      <xdr:spPr>
        <a:xfrm>
          <a:off x="9372111" y="618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43,247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70580</xdr:rowOff>
    </xdr:from>
    <xdr:to>
      <xdr:col>12</xdr:col>
      <xdr:colOff>561975</xdr:colOff>
      <xdr:row>38</xdr:row>
      <xdr:rowOff>730</xdr:rowOff>
    </xdr:to>
    <xdr:sp macro="" textlink="">
      <xdr:nvSpPr>
        <xdr:cNvPr id="309" name="円/楕円 308"/>
        <xdr:cNvSpPr/>
      </xdr:nvSpPr>
      <xdr:spPr>
        <a:xfrm>
          <a:off x="8699500" y="64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17257</xdr:rowOff>
    </xdr:from>
    <xdr:ext cx="534377" cy="259045"/>
    <xdr:sp macro="" textlink="">
      <xdr:nvSpPr>
        <xdr:cNvPr id="310" name="テキスト ボックス 309"/>
        <xdr:cNvSpPr txBox="1"/>
      </xdr:nvSpPr>
      <xdr:spPr>
        <a:xfrm>
          <a:off x="8483111" y="618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41,507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75801</xdr:rowOff>
    </xdr:from>
    <xdr:to>
      <xdr:col>11</xdr:col>
      <xdr:colOff>358775</xdr:colOff>
      <xdr:row>38</xdr:row>
      <xdr:rowOff>5952</xdr:rowOff>
    </xdr:to>
    <xdr:sp macro="" textlink="">
      <xdr:nvSpPr>
        <xdr:cNvPr id="311" name="円/楕円 310"/>
        <xdr:cNvSpPr/>
      </xdr:nvSpPr>
      <xdr:spPr>
        <a:xfrm>
          <a:off x="7810500" y="64194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168529</xdr:rowOff>
    </xdr:from>
    <xdr:ext cx="534377" cy="259045"/>
    <xdr:sp macro="" textlink="">
      <xdr:nvSpPr>
        <xdr:cNvPr id="312" name="テキスト ボックス 311"/>
        <xdr:cNvSpPr txBox="1"/>
      </xdr:nvSpPr>
      <xdr:spPr>
        <a:xfrm>
          <a:off x="7594111" y="651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40,365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35476</xdr:rowOff>
    </xdr:from>
    <xdr:to>
      <xdr:col>10</xdr:col>
      <xdr:colOff>155575</xdr:colOff>
      <xdr:row>37</xdr:row>
      <xdr:rowOff>137076</xdr:rowOff>
    </xdr:to>
    <xdr:sp macro="" textlink="">
      <xdr:nvSpPr>
        <xdr:cNvPr id="313" name="円/楕円 312"/>
        <xdr:cNvSpPr/>
      </xdr:nvSpPr>
      <xdr:spPr>
        <a:xfrm>
          <a:off x="6921500" y="637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153603</xdr:rowOff>
    </xdr:from>
    <xdr:ext cx="534377" cy="259045"/>
    <xdr:sp macro="" textlink="">
      <xdr:nvSpPr>
        <xdr:cNvPr id="314" name="テキスト ボックス 313"/>
        <xdr:cNvSpPr txBox="1"/>
      </xdr:nvSpPr>
      <xdr:spPr>
        <a:xfrm>
          <a:off x="6705111" y="615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49,185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43002</xdr:rowOff>
    </xdr:from>
    <xdr:to>
      <xdr:col>15</xdr:col>
      <xdr:colOff>180975</xdr:colOff>
      <xdr:row>58</xdr:row>
      <xdr:rowOff>50470</xdr:rowOff>
    </xdr:to>
    <xdr:cxnSp macro="">
      <xdr:nvCxnSpPr>
        <xdr:cNvPr id="343" name="直線コネクタ 342"/>
        <xdr:cNvCxnSpPr/>
      </xdr:nvCxnSpPr>
      <xdr:spPr>
        <a:xfrm>
          <a:off x="9639300" y="9987102"/>
          <a:ext cx="8382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167113</xdr:rowOff>
    </xdr:from>
    <xdr:ext cx="534377" cy="259045"/>
    <xdr:sp macro="" textlink="">
      <xdr:nvSpPr>
        <xdr:cNvPr id="344" name="普通建設事業費平均値テキスト"/>
        <xdr:cNvSpPr txBox="1"/>
      </xdr:nvSpPr>
      <xdr:spPr>
        <a:xfrm>
          <a:off x="10528300" y="9596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36258</xdr:rowOff>
    </xdr:from>
    <xdr:to>
      <xdr:col>14</xdr:col>
      <xdr:colOff>28575</xdr:colOff>
      <xdr:row>58</xdr:row>
      <xdr:rowOff>43002</xdr:rowOff>
    </xdr:to>
    <xdr:cxnSp macro="">
      <xdr:nvCxnSpPr>
        <xdr:cNvPr id="346" name="直線コネクタ 345"/>
        <xdr:cNvCxnSpPr/>
      </xdr:nvCxnSpPr>
      <xdr:spPr>
        <a:xfrm>
          <a:off x="8750300" y="9980358"/>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74294</xdr:rowOff>
    </xdr:from>
    <xdr:ext cx="534377" cy="259045"/>
    <xdr:sp macro="" textlink="">
      <xdr:nvSpPr>
        <xdr:cNvPr id="348" name="テキスト ボックス 347"/>
        <xdr:cNvSpPr txBox="1"/>
      </xdr:nvSpPr>
      <xdr:spPr>
        <a:xfrm>
          <a:off x="9372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36258</xdr:rowOff>
    </xdr:from>
    <xdr:to>
      <xdr:col>12</xdr:col>
      <xdr:colOff>511175</xdr:colOff>
      <xdr:row>58</xdr:row>
      <xdr:rowOff>159222</xdr:rowOff>
    </xdr:to>
    <xdr:cxnSp macro="">
      <xdr:nvCxnSpPr>
        <xdr:cNvPr id="349" name="直線コネクタ 348"/>
        <xdr:cNvCxnSpPr/>
      </xdr:nvCxnSpPr>
      <xdr:spPr>
        <a:xfrm flipV="1">
          <a:off x="7861300" y="9980358"/>
          <a:ext cx="889000" cy="12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48592</xdr:rowOff>
    </xdr:from>
    <xdr:ext cx="534377" cy="259045"/>
    <xdr:sp macro="" textlink="">
      <xdr:nvSpPr>
        <xdr:cNvPr id="351" name="テキスト ボックス 350"/>
        <xdr:cNvSpPr txBox="1"/>
      </xdr:nvSpPr>
      <xdr:spPr>
        <a:xfrm>
          <a:off x="8483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159222</xdr:rowOff>
    </xdr:from>
    <xdr:to>
      <xdr:col>11</xdr:col>
      <xdr:colOff>307975</xdr:colOff>
      <xdr:row>59</xdr:row>
      <xdr:rowOff>17818</xdr:rowOff>
    </xdr:to>
    <xdr:cxnSp macro="">
      <xdr:nvCxnSpPr>
        <xdr:cNvPr id="352" name="直線コネクタ 351"/>
        <xdr:cNvCxnSpPr/>
      </xdr:nvCxnSpPr>
      <xdr:spPr>
        <a:xfrm flipV="1">
          <a:off x="6972300" y="10103322"/>
          <a:ext cx="889000" cy="3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48760</xdr:rowOff>
    </xdr:from>
    <xdr:ext cx="534377" cy="259045"/>
    <xdr:sp macro="" textlink="">
      <xdr:nvSpPr>
        <xdr:cNvPr id="354" name="テキスト ボックス 353"/>
        <xdr:cNvSpPr txBox="1"/>
      </xdr:nvSpPr>
      <xdr:spPr>
        <a:xfrm>
          <a:off x="7594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97917</xdr:rowOff>
    </xdr:from>
    <xdr:ext cx="534377" cy="259045"/>
    <xdr:sp macro="" textlink="">
      <xdr:nvSpPr>
        <xdr:cNvPr id="356" name="テキスト ボックス 355"/>
        <xdr:cNvSpPr txBox="1"/>
      </xdr:nvSpPr>
      <xdr:spPr>
        <a:xfrm>
          <a:off x="6705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171120</xdr:rowOff>
    </xdr:from>
    <xdr:to>
      <xdr:col>15</xdr:col>
      <xdr:colOff>231775</xdr:colOff>
      <xdr:row>58</xdr:row>
      <xdr:rowOff>101270</xdr:rowOff>
    </xdr:to>
    <xdr:sp macro="" textlink="">
      <xdr:nvSpPr>
        <xdr:cNvPr id="362" name="円/楕円 361"/>
        <xdr:cNvSpPr/>
      </xdr:nvSpPr>
      <xdr:spPr>
        <a:xfrm>
          <a:off x="10426700" y="99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86047</xdr:rowOff>
    </xdr:from>
    <xdr:ext cx="534377" cy="259045"/>
    <xdr:sp macro="" textlink="">
      <xdr:nvSpPr>
        <xdr:cNvPr id="363" name="普通建設事業費該当値テキスト"/>
        <xdr:cNvSpPr txBox="1"/>
      </xdr:nvSpPr>
      <xdr:spPr>
        <a:xfrm>
          <a:off x="10528300" y="98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21,710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163652</xdr:rowOff>
    </xdr:from>
    <xdr:to>
      <xdr:col>14</xdr:col>
      <xdr:colOff>79375</xdr:colOff>
      <xdr:row>58</xdr:row>
      <xdr:rowOff>93802</xdr:rowOff>
    </xdr:to>
    <xdr:sp macro="" textlink="">
      <xdr:nvSpPr>
        <xdr:cNvPr id="364" name="円/楕円 363"/>
        <xdr:cNvSpPr/>
      </xdr:nvSpPr>
      <xdr:spPr>
        <a:xfrm>
          <a:off x="9588500" y="993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84929</xdr:rowOff>
    </xdr:from>
    <xdr:ext cx="534377" cy="259045"/>
    <xdr:sp macro="" textlink="">
      <xdr:nvSpPr>
        <xdr:cNvPr id="365" name="テキスト ボックス 364"/>
        <xdr:cNvSpPr txBox="1"/>
      </xdr:nvSpPr>
      <xdr:spPr>
        <a:xfrm>
          <a:off x="9372111" y="1002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22,690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156908</xdr:rowOff>
    </xdr:from>
    <xdr:to>
      <xdr:col>12</xdr:col>
      <xdr:colOff>561975</xdr:colOff>
      <xdr:row>58</xdr:row>
      <xdr:rowOff>87058</xdr:rowOff>
    </xdr:to>
    <xdr:sp macro="" textlink="">
      <xdr:nvSpPr>
        <xdr:cNvPr id="366" name="円/楕円 365"/>
        <xdr:cNvSpPr/>
      </xdr:nvSpPr>
      <xdr:spPr>
        <a:xfrm>
          <a:off x="8699500" y="992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78185</xdr:rowOff>
    </xdr:from>
    <xdr:ext cx="534377" cy="259045"/>
    <xdr:sp macro="" textlink="">
      <xdr:nvSpPr>
        <xdr:cNvPr id="367" name="テキスト ボックス 366"/>
        <xdr:cNvSpPr txBox="1"/>
      </xdr:nvSpPr>
      <xdr:spPr>
        <a:xfrm>
          <a:off x="8483111" y="1002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23,575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108422</xdr:rowOff>
    </xdr:from>
    <xdr:to>
      <xdr:col>11</xdr:col>
      <xdr:colOff>358775</xdr:colOff>
      <xdr:row>59</xdr:row>
      <xdr:rowOff>38572</xdr:rowOff>
    </xdr:to>
    <xdr:sp macro="" textlink="">
      <xdr:nvSpPr>
        <xdr:cNvPr id="368" name="円/楕円 367"/>
        <xdr:cNvSpPr/>
      </xdr:nvSpPr>
      <xdr:spPr>
        <a:xfrm>
          <a:off x="7810500" y="1005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29699</xdr:rowOff>
    </xdr:from>
    <xdr:ext cx="469744" cy="259045"/>
    <xdr:sp macro="" textlink="">
      <xdr:nvSpPr>
        <xdr:cNvPr id="369" name="テキスト ボックス 368"/>
        <xdr:cNvSpPr txBox="1"/>
      </xdr:nvSpPr>
      <xdr:spPr>
        <a:xfrm>
          <a:off x="7626427" y="10145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138468</xdr:rowOff>
    </xdr:from>
    <xdr:to>
      <xdr:col>10</xdr:col>
      <xdr:colOff>155575</xdr:colOff>
      <xdr:row>59</xdr:row>
      <xdr:rowOff>68618</xdr:rowOff>
    </xdr:to>
    <xdr:sp macro="" textlink="">
      <xdr:nvSpPr>
        <xdr:cNvPr id="370" name="円/楕円 369"/>
        <xdr:cNvSpPr/>
      </xdr:nvSpPr>
      <xdr:spPr>
        <a:xfrm>
          <a:off x="6921500" y="1008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59745</xdr:rowOff>
    </xdr:from>
    <xdr:ext cx="469744" cy="259045"/>
    <xdr:sp macro="" textlink="">
      <xdr:nvSpPr>
        <xdr:cNvPr id="371" name="テキスト ボックス 370"/>
        <xdr:cNvSpPr txBox="1"/>
      </xdr:nvSpPr>
      <xdr:spPr>
        <a:xfrm>
          <a:off x="6737427" y="1017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141796</xdr:rowOff>
    </xdr:from>
    <xdr:to>
      <xdr:col>15</xdr:col>
      <xdr:colOff>180975</xdr:colOff>
      <xdr:row>79</xdr:row>
      <xdr:rowOff>812</xdr:rowOff>
    </xdr:to>
    <xdr:cxnSp macro="">
      <xdr:nvCxnSpPr>
        <xdr:cNvPr id="400" name="直線コネクタ 399"/>
        <xdr:cNvCxnSpPr/>
      </xdr:nvCxnSpPr>
      <xdr:spPr>
        <a:xfrm flipV="1">
          <a:off x="9639300" y="13514896"/>
          <a:ext cx="838200" cy="3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167009</xdr:rowOff>
    </xdr:from>
    <xdr:ext cx="534377" cy="259045"/>
    <xdr:sp macro="" textlink="">
      <xdr:nvSpPr>
        <xdr:cNvPr id="401" name="普通建設事業費 （ うち新規整備　）平均値テキスト"/>
        <xdr:cNvSpPr txBox="1"/>
      </xdr:nvSpPr>
      <xdr:spPr>
        <a:xfrm>
          <a:off x="10528300" y="1319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133262</xdr:rowOff>
    </xdr:from>
    <xdr:to>
      <xdr:col>14</xdr:col>
      <xdr:colOff>28575</xdr:colOff>
      <xdr:row>79</xdr:row>
      <xdr:rowOff>812</xdr:rowOff>
    </xdr:to>
    <xdr:cxnSp macro="">
      <xdr:nvCxnSpPr>
        <xdr:cNvPr id="403" name="直線コネクタ 402"/>
        <xdr:cNvCxnSpPr/>
      </xdr:nvCxnSpPr>
      <xdr:spPr>
        <a:xfrm>
          <a:off x="8750300" y="13506362"/>
          <a:ext cx="889000" cy="3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146766</xdr:rowOff>
    </xdr:from>
    <xdr:ext cx="534377" cy="259045"/>
    <xdr:sp macro="" textlink="">
      <xdr:nvSpPr>
        <xdr:cNvPr id="405" name="テキスト ボックス 404"/>
        <xdr:cNvSpPr txBox="1"/>
      </xdr:nvSpPr>
      <xdr:spPr>
        <a:xfrm>
          <a:off x="9372111" y="130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168076</xdr:rowOff>
    </xdr:from>
    <xdr:ext cx="534377" cy="259045"/>
    <xdr:sp macro="" textlink="">
      <xdr:nvSpPr>
        <xdr:cNvPr id="407" name="テキスト ボックス 406"/>
        <xdr:cNvSpPr txBox="1"/>
      </xdr:nvSpPr>
      <xdr:spPr>
        <a:xfrm>
          <a:off x="8483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90996</xdr:rowOff>
    </xdr:from>
    <xdr:to>
      <xdr:col>15</xdr:col>
      <xdr:colOff>231775</xdr:colOff>
      <xdr:row>79</xdr:row>
      <xdr:rowOff>21146</xdr:rowOff>
    </xdr:to>
    <xdr:sp macro="" textlink="">
      <xdr:nvSpPr>
        <xdr:cNvPr id="413" name="円/楕円 412"/>
        <xdr:cNvSpPr/>
      </xdr:nvSpPr>
      <xdr:spPr>
        <a:xfrm>
          <a:off x="10426700" y="1346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5923</xdr:rowOff>
    </xdr:from>
    <xdr:ext cx="469744" cy="259045"/>
    <xdr:sp macro="" textlink="">
      <xdr:nvSpPr>
        <xdr:cNvPr id="414" name="普通建設事業費 （ うち新規整備　）該当値テキスト"/>
        <xdr:cNvSpPr txBox="1"/>
      </xdr:nvSpPr>
      <xdr:spPr>
        <a:xfrm>
          <a:off x="10528300" y="1337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121462</xdr:rowOff>
    </xdr:from>
    <xdr:to>
      <xdr:col>14</xdr:col>
      <xdr:colOff>79375</xdr:colOff>
      <xdr:row>79</xdr:row>
      <xdr:rowOff>51612</xdr:rowOff>
    </xdr:to>
    <xdr:sp macro="" textlink="">
      <xdr:nvSpPr>
        <xdr:cNvPr id="415" name="円/楕円 414"/>
        <xdr:cNvSpPr/>
      </xdr:nvSpPr>
      <xdr:spPr>
        <a:xfrm>
          <a:off x="9588500" y="1349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42739</xdr:rowOff>
    </xdr:from>
    <xdr:ext cx="469744" cy="259045"/>
    <xdr:sp macro="" textlink="">
      <xdr:nvSpPr>
        <xdr:cNvPr id="416" name="テキスト ボックス 415"/>
        <xdr:cNvSpPr txBox="1"/>
      </xdr:nvSpPr>
      <xdr:spPr>
        <a:xfrm>
          <a:off x="9404427" y="1358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82462</xdr:rowOff>
    </xdr:from>
    <xdr:to>
      <xdr:col>12</xdr:col>
      <xdr:colOff>561975</xdr:colOff>
      <xdr:row>79</xdr:row>
      <xdr:rowOff>12612</xdr:rowOff>
    </xdr:to>
    <xdr:sp macro="" textlink="">
      <xdr:nvSpPr>
        <xdr:cNvPr id="417" name="円/楕円 416"/>
        <xdr:cNvSpPr/>
      </xdr:nvSpPr>
      <xdr:spPr>
        <a:xfrm>
          <a:off x="8699500" y="1345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3739</xdr:rowOff>
    </xdr:from>
    <xdr:ext cx="469744" cy="259045"/>
    <xdr:sp macro="" textlink="">
      <xdr:nvSpPr>
        <xdr:cNvPr id="418" name="テキスト ボックス 417"/>
        <xdr:cNvSpPr txBox="1"/>
      </xdr:nvSpPr>
      <xdr:spPr>
        <a:xfrm>
          <a:off x="8515427" y="1354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22492</xdr:rowOff>
    </xdr:from>
    <xdr:to>
      <xdr:col>15</xdr:col>
      <xdr:colOff>180975</xdr:colOff>
      <xdr:row>98</xdr:row>
      <xdr:rowOff>51918</xdr:rowOff>
    </xdr:to>
    <xdr:cxnSp macro="">
      <xdr:nvCxnSpPr>
        <xdr:cNvPr id="447" name="直線コネクタ 446"/>
        <xdr:cNvCxnSpPr/>
      </xdr:nvCxnSpPr>
      <xdr:spPr>
        <a:xfrm flipV="1">
          <a:off x="9639300" y="16824592"/>
          <a:ext cx="838200" cy="2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52277</xdr:rowOff>
    </xdr:from>
    <xdr:ext cx="534377" cy="259045"/>
    <xdr:sp macro="" textlink="">
      <xdr:nvSpPr>
        <xdr:cNvPr id="448" name="普通建設事業費 （ うち更新整備　）平均値テキスト"/>
        <xdr:cNvSpPr txBox="1"/>
      </xdr:nvSpPr>
      <xdr:spPr>
        <a:xfrm>
          <a:off x="10528300" y="16511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3657</xdr:rowOff>
    </xdr:from>
    <xdr:to>
      <xdr:col>14</xdr:col>
      <xdr:colOff>28575</xdr:colOff>
      <xdr:row>98</xdr:row>
      <xdr:rowOff>51918</xdr:rowOff>
    </xdr:to>
    <xdr:cxnSp macro="">
      <xdr:nvCxnSpPr>
        <xdr:cNvPr id="450" name="直線コネクタ 449"/>
        <xdr:cNvCxnSpPr/>
      </xdr:nvCxnSpPr>
      <xdr:spPr>
        <a:xfrm>
          <a:off x="8750300" y="16805757"/>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56050</xdr:rowOff>
    </xdr:from>
    <xdr:ext cx="534377" cy="259045"/>
    <xdr:sp macro="" textlink="">
      <xdr:nvSpPr>
        <xdr:cNvPr id="452" name="テキスト ボックス 451"/>
        <xdr:cNvSpPr txBox="1"/>
      </xdr:nvSpPr>
      <xdr:spPr>
        <a:xfrm>
          <a:off x="9372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4" name="テキスト ボックス 453"/>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143142</xdr:rowOff>
    </xdr:from>
    <xdr:to>
      <xdr:col>15</xdr:col>
      <xdr:colOff>231775</xdr:colOff>
      <xdr:row>98</xdr:row>
      <xdr:rowOff>73292</xdr:rowOff>
    </xdr:to>
    <xdr:sp macro="" textlink="">
      <xdr:nvSpPr>
        <xdr:cNvPr id="460" name="円/楕円 459"/>
        <xdr:cNvSpPr/>
      </xdr:nvSpPr>
      <xdr:spPr>
        <a:xfrm>
          <a:off x="10426700" y="1677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121569</xdr:rowOff>
    </xdr:from>
    <xdr:ext cx="534377" cy="259045"/>
    <xdr:sp macro="" textlink="">
      <xdr:nvSpPr>
        <xdr:cNvPr id="461" name="普通建設事業費 （ うち更新整備　）該当値テキスト"/>
        <xdr:cNvSpPr txBox="1"/>
      </xdr:nvSpPr>
      <xdr:spPr>
        <a:xfrm>
          <a:off x="10528300" y="1675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15,229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1118</xdr:rowOff>
    </xdr:from>
    <xdr:to>
      <xdr:col>14</xdr:col>
      <xdr:colOff>79375</xdr:colOff>
      <xdr:row>98</xdr:row>
      <xdr:rowOff>102718</xdr:rowOff>
    </xdr:to>
    <xdr:sp macro="" textlink="">
      <xdr:nvSpPr>
        <xdr:cNvPr id="462" name="円/楕円 461"/>
        <xdr:cNvSpPr/>
      </xdr:nvSpPr>
      <xdr:spPr>
        <a:xfrm>
          <a:off x="9588500" y="1680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93845</xdr:rowOff>
    </xdr:from>
    <xdr:ext cx="534377" cy="259045"/>
    <xdr:sp macro="" textlink="">
      <xdr:nvSpPr>
        <xdr:cNvPr id="463" name="テキスト ボックス 462"/>
        <xdr:cNvSpPr txBox="1"/>
      </xdr:nvSpPr>
      <xdr:spPr>
        <a:xfrm>
          <a:off x="9372111" y="1689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124307</xdr:rowOff>
    </xdr:from>
    <xdr:to>
      <xdr:col>12</xdr:col>
      <xdr:colOff>561975</xdr:colOff>
      <xdr:row>98</xdr:row>
      <xdr:rowOff>54457</xdr:rowOff>
    </xdr:to>
    <xdr:sp macro="" textlink="">
      <xdr:nvSpPr>
        <xdr:cNvPr id="464" name="円/楕円 463"/>
        <xdr:cNvSpPr/>
      </xdr:nvSpPr>
      <xdr:spPr>
        <a:xfrm>
          <a:off x="8699500" y="1675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45584</xdr:rowOff>
    </xdr:from>
    <xdr:ext cx="534377" cy="259045"/>
    <xdr:sp macro="" textlink="">
      <xdr:nvSpPr>
        <xdr:cNvPr id="465" name="テキスト ボックス 464"/>
        <xdr:cNvSpPr txBox="1"/>
      </xdr:nvSpPr>
      <xdr:spPr>
        <a:xfrm>
          <a:off x="8483111" y="1684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16,712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4" name="直線コネクタ 49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7" name="直線コネクタ 49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0" name="直線コネクタ 49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3" name="直線コネクタ 50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3" name="円/楕円 51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249299" cy="259045"/>
    <xdr:sp macro="" textlink="">
      <xdr:nvSpPr>
        <xdr:cNvPr id="514" name="災害復旧事業費該当値テキスト"/>
        <xdr:cNvSpPr txBox="1"/>
      </xdr:nvSpPr>
      <xdr:spPr>
        <a:xfrm>
          <a:off x="16370300" y="6624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5" name="円/楕円 51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6" name="テキスト ボックス 515"/>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7" name="円/楕円 51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8" name="テキスト ボックス 517"/>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9" name="円/楕円 51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0" name="テキスト ボックス 519"/>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1" name="円/楕円 52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2" name="テキスト ボックス 521"/>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86784</xdr:rowOff>
    </xdr:from>
    <xdr:to>
      <xdr:col>23</xdr:col>
      <xdr:colOff>517525</xdr:colOff>
      <xdr:row>77</xdr:row>
      <xdr:rowOff>101611</xdr:rowOff>
    </xdr:to>
    <xdr:cxnSp macro="">
      <xdr:nvCxnSpPr>
        <xdr:cNvPr id="602" name="直線コネクタ 601"/>
        <xdr:cNvCxnSpPr/>
      </xdr:nvCxnSpPr>
      <xdr:spPr>
        <a:xfrm flipV="1">
          <a:off x="15481300" y="13288434"/>
          <a:ext cx="8382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23827</xdr:rowOff>
    </xdr:from>
    <xdr:ext cx="534377" cy="259045"/>
    <xdr:sp macro="" textlink="">
      <xdr:nvSpPr>
        <xdr:cNvPr id="603" name="公債費平均値テキスト"/>
        <xdr:cNvSpPr txBox="1"/>
      </xdr:nvSpPr>
      <xdr:spPr>
        <a:xfrm>
          <a:off x="16370300" y="13225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16005</xdr:rowOff>
    </xdr:from>
    <xdr:to>
      <xdr:col>22</xdr:col>
      <xdr:colOff>365125</xdr:colOff>
      <xdr:row>77</xdr:row>
      <xdr:rowOff>101611</xdr:rowOff>
    </xdr:to>
    <xdr:cxnSp macro="">
      <xdr:nvCxnSpPr>
        <xdr:cNvPr id="605" name="直線コネクタ 604"/>
        <xdr:cNvCxnSpPr/>
      </xdr:nvCxnSpPr>
      <xdr:spPr>
        <a:xfrm>
          <a:off x="14592300" y="13217655"/>
          <a:ext cx="889000" cy="8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160062</xdr:rowOff>
    </xdr:from>
    <xdr:ext cx="534377" cy="259045"/>
    <xdr:sp macro="" textlink="">
      <xdr:nvSpPr>
        <xdr:cNvPr id="607" name="テキスト ボックス 606"/>
        <xdr:cNvSpPr txBox="1"/>
      </xdr:nvSpPr>
      <xdr:spPr>
        <a:xfrm>
          <a:off x="15214111" y="1336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104245</xdr:rowOff>
    </xdr:from>
    <xdr:to>
      <xdr:col>21</xdr:col>
      <xdr:colOff>161925</xdr:colOff>
      <xdr:row>77</xdr:row>
      <xdr:rowOff>16005</xdr:rowOff>
    </xdr:to>
    <xdr:cxnSp macro="">
      <xdr:nvCxnSpPr>
        <xdr:cNvPr id="608" name="直線コネクタ 607"/>
        <xdr:cNvCxnSpPr/>
      </xdr:nvCxnSpPr>
      <xdr:spPr>
        <a:xfrm>
          <a:off x="13703300" y="13134445"/>
          <a:ext cx="889000" cy="8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111131</xdr:rowOff>
    </xdr:from>
    <xdr:ext cx="534377" cy="259045"/>
    <xdr:sp macro="" textlink="">
      <xdr:nvSpPr>
        <xdr:cNvPr id="610" name="テキスト ボックス 609"/>
        <xdr:cNvSpPr txBox="1"/>
      </xdr:nvSpPr>
      <xdr:spPr>
        <a:xfrm>
          <a:off x="14325111" y="1331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39170</xdr:rowOff>
    </xdr:from>
    <xdr:to>
      <xdr:col>19</xdr:col>
      <xdr:colOff>644525</xdr:colOff>
      <xdr:row>76</xdr:row>
      <xdr:rowOff>104245</xdr:rowOff>
    </xdr:to>
    <xdr:cxnSp macro="">
      <xdr:nvCxnSpPr>
        <xdr:cNvPr id="611" name="直線コネクタ 610"/>
        <xdr:cNvCxnSpPr/>
      </xdr:nvCxnSpPr>
      <xdr:spPr>
        <a:xfrm>
          <a:off x="12814300" y="12897920"/>
          <a:ext cx="889000" cy="23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108094</xdr:rowOff>
    </xdr:from>
    <xdr:ext cx="534377" cy="259045"/>
    <xdr:sp macro="" textlink="">
      <xdr:nvSpPr>
        <xdr:cNvPr id="613" name="テキスト ボックス 612"/>
        <xdr:cNvSpPr txBox="1"/>
      </xdr:nvSpPr>
      <xdr:spPr>
        <a:xfrm>
          <a:off x="13436111" y="1330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90578</xdr:rowOff>
    </xdr:from>
    <xdr:ext cx="534377" cy="259045"/>
    <xdr:sp macro="" textlink="">
      <xdr:nvSpPr>
        <xdr:cNvPr id="615" name="テキスト ボックス 614"/>
        <xdr:cNvSpPr txBox="1"/>
      </xdr:nvSpPr>
      <xdr:spPr>
        <a:xfrm>
          <a:off x="12547111" y="1329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35984</xdr:rowOff>
    </xdr:from>
    <xdr:to>
      <xdr:col>23</xdr:col>
      <xdr:colOff>568325</xdr:colOff>
      <xdr:row>77</xdr:row>
      <xdr:rowOff>137584</xdr:rowOff>
    </xdr:to>
    <xdr:sp macro="" textlink="">
      <xdr:nvSpPr>
        <xdr:cNvPr id="621" name="円/楕円 620"/>
        <xdr:cNvSpPr/>
      </xdr:nvSpPr>
      <xdr:spPr>
        <a:xfrm>
          <a:off x="16268700" y="1323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58861</xdr:rowOff>
    </xdr:from>
    <xdr:ext cx="534377" cy="259045"/>
    <xdr:sp macro="" textlink="">
      <xdr:nvSpPr>
        <xdr:cNvPr id="622" name="公債費該当値テキスト"/>
        <xdr:cNvSpPr txBox="1"/>
      </xdr:nvSpPr>
      <xdr:spPr>
        <a:xfrm>
          <a:off x="16370300" y="1308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32,611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50811</xdr:rowOff>
    </xdr:from>
    <xdr:to>
      <xdr:col>22</xdr:col>
      <xdr:colOff>415925</xdr:colOff>
      <xdr:row>77</xdr:row>
      <xdr:rowOff>152411</xdr:rowOff>
    </xdr:to>
    <xdr:sp macro="" textlink="">
      <xdr:nvSpPr>
        <xdr:cNvPr id="623" name="円/楕円 622"/>
        <xdr:cNvSpPr/>
      </xdr:nvSpPr>
      <xdr:spPr>
        <a:xfrm>
          <a:off x="15430500" y="1325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168938</xdr:rowOff>
    </xdr:from>
    <xdr:ext cx="534377" cy="259045"/>
    <xdr:sp macro="" textlink="">
      <xdr:nvSpPr>
        <xdr:cNvPr id="624" name="テキスト ボックス 623"/>
        <xdr:cNvSpPr txBox="1"/>
      </xdr:nvSpPr>
      <xdr:spPr>
        <a:xfrm>
          <a:off x="15214111" y="1302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31,249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136655</xdr:rowOff>
    </xdr:from>
    <xdr:to>
      <xdr:col>21</xdr:col>
      <xdr:colOff>212725</xdr:colOff>
      <xdr:row>77</xdr:row>
      <xdr:rowOff>66805</xdr:rowOff>
    </xdr:to>
    <xdr:sp macro="" textlink="">
      <xdr:nvSpPr>
        <xdr:cNvPr id="625" name="円/楕円 624"/>
        <xdr:cNvSpPr/>
      </xdr:nvSpPr>
      <xdr:spPr>
        <a:xfrm>
          <a:off x="14541500" y="1316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83333</xdr:rowOff>
    </xdr:from>
    <xdr:ext cx="534377" cy="259045"/>
    <xdr:sp macro="" textlink="">
      <xdr:nvSpPr>
        <xdr:cNvPr id="626" name="テキスト ボックス 625"/>
        <xdr:cNvSpPr txBox="1"/>
      </xdr:nvSpPr>
      <xdr:spPr>
        <a:xfrm>
          <a:off x="14325111" y="1294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39,113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53445</xdr:rowOff>
    </xdr:from>
    <xdr:to>
      <xdr:col>20</xdr:col>
      <xdr:colOff>9525</xdr:colOff>
      <xdr:row>76</xdr:row>
      <xdr:rowOff>155045</xdr:rowOff>
    </xdr:to>
    <xdr:sp macro="" textlink="">
      <xdr:nvSpPr>
        <xdr:cNvPr id="627" name="円/楕円 626"/>
        <xdr:cNvSpPr/>
      </xdr:nvSpPr>
      <xdr:spPr>
        <a:xfrm>
          <a:off x="13652500" y="130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123</xdr:rowOff>
    </xdr:from>
    <xdr:ext cx="534377" cy="259045"/>
    <xdr:sp macro="" textlink="">
      <xdr:nvSpPr>
        <xdr:cNvPr id="628" name="テキスト ボックス 627"/>
        <xdr:cNvSpPr txBox="1"/>
      </xdr:nvSpPr>
      <xdr:spPr>
        <a:xfrm>
          <a:off x="13436111" y="1285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46,757</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159820</xdr:rowOff>
    </xdr:from>
    <xdr:to>
      <xdr:col>18</xdr:col>
      <xdr:colOff>492125</xdr:colOff>
      <xdr:row>75</xdr:row>
      <xdr:rowOff>89970</xdr:rowOff>
    </xdr:to>
    <xdr:sp macro="" textlink="">
      <xdr:nvSpPr>
        <xdr:cNvPr id="629" name="円/楕円 628"/>
        <xdr:cNvSpPr/>
      </xdr:nvSpPr>
      <xdr:spPr>
        <a:xfrm>
          <a:off x="12763500" y="1284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106497</xdr:rowOff>
    </xdr:from>
    <xdr:ext cx="534377" cy="259045"/>
    <xdr:sp macro="" textlink="">
      <xdr:nvSpPr>
        <xdr:cNvPr id="630" name="テキスト ボックス 629"/>
        <xdr:cNvSpPr txBox="1"/>
      </xdr:nvSpPr>
      <xdr:spPr>
        <a:xfrm>
          <a:off x="12547111" y="1262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68,485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95834</xdr:rowOff>
    </xdr:from>
    <xdr:to>
      <xdr:col>23</xdr:col>
      <xdr:colOff>517525</xdr:colOff>
      <xdr:row>97</xdr:row>
      <xdr:rowOff>126073</xdr:rowOff>
    </xdr:to>
    <xdr:cxnSp macro="">
      <xdr:nvCxnSpPr>
        <xdr:cNvPr id="659" name="直線コネクタ 658"/>
        <xdr:cNvCxnSpPr/>
      </xdr:nvCxnSpPr>
      <xdr:spPr>
        <a:xfrm flipV="1">
          <a:off x="15481300" y="16726484"/>
          <a:ext cx="838200" cy="3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136644</xdr:rowOff>
    </xdr:from>
    <xdr:ext cx="534377" cy="259045"/>
    <xdr:sp macro="" textlink="">
      <xdr:nvSpPr>
        <xdr:cNvPr id="660" name="積立金平均値テキスト"/>
        <xdr:cNvSpPr txBox="1"/>
      </xdr:nvSpPr>
      <xdr:spPr>
        <a:xfrm>
          <a:off x="16370300" y="16767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126073</xdr:rowOff>
    </xdr:from>
    <xdr:to>
      <xdr:col>22</xdr:col>
      <xdr:colOff>365125</xdr:colOff>
      <xdr:row>98</xdr:row>
      <xdr:rowOff>65291</xdr:rowOff>
    </xdr:to>
    <xdr:cxnSp macro="">
      <xdr:nvCxnSpPr>
        <xdr:cNvPr id="662" name="直線コネクタ 661"/>
        <xdr:cNvCxnSpPr/>
      </xdr:nvCxnSpPr>
      <xdr:spPr>
        <a:xfrm flipV="1">
          <a:off x="14592300" y="16756723"/>
          <a:ext cx="889000" cy="1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79139</xdr:rowOff>
    </xdr:from>
    <xdr:ext cx="534377" cy="259045"/>
    <xdr:sp macro="" textlink="">
      <xdr:nvSpPr>
        <xdr:cNvPr id="664" name="テキスト ボックス 663"/>
        <xdr:cNvSpPr txBox="1"/>
      </xdr:nvSpPr>
      <xdr:spPr>
        <a:xfrm>
          <a:off x="15214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44945</xdr:rowOff>
    </xdr:from>
    <xdr:to>
      <xdr:col>21</xdr:col>
      <xdr:colOff>161925</xdr:colOff>
      <xdr:row>98</xdr:row>
      <xdr:rowOff>65291</xdr:rowOff>
    </xdr:to>
    <xdr:cxnSp macro="">
      <xdr:nvCxnSpPr>
        <xdr:cNvPr id="665" name="直線コネクタ 664"/>
        <xdr:cNvCxnSpPr/>
      </xdr:nvCxnSpPr>
      <xdr:spPr>
        <a:xfrm>
          <a:off x="13703300" y="16847045"/>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7" name="テキスト ボックス 666"/>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44945</xdr:rowOff>
    </xdr:from>
    <xdr:to>
      <xdr:col>19</xdr:col>
      <xdr:colOff>644525</xdr:colOff>
      <xdr:row>98</xdr:row>
      <xdr:rowOff>125819</xdr:rowOff>
    </xdr:to>
    <xdr:cxnSp macro="">
      <xdr:nvCxnSpPr>
        <xdr:cNvPr id="668" name="直線コネクタ 667"/>
        <xdr:cNvCxnSpPr/>
      </xdr:nvCxnSpPr>
      <xdr:spPr>
        <a:xfrm flipV="1">
          <a:off x="12814300" y="16847045"/>
          <a:ext cx="889000" cy="8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69905</xdr:rowOff>
    </xdr:from>
    <xdr:ext cx="534377" cy="259045"/>
    <xdr:sp macro="" textlink="">
      <xdr:nvSpPr>
        <xdr:cNvPr id="670" name="テキスト ボックス 669"/>
        <xdr:cNvSpPr txBox="1"/>
      </xdr:nvSpPr>
      <xdr:spPr>
        <a:xfrm>
          <a:off x="13436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45034</xdr:rowOff>
    </xdr:from>
    <xdr:to>
      <xdr:col>23</xdr:col>
      <xdr:colOff>568325</xdr:colOff>
      <xdr:row>97</xdr:row>
      <xdr:rowOff>146634</xdr:rowOff>
    </xdr:to>
    <xdr:sp macro="" textlink="">
      <xdr:nvSpPr>
        <xdr:cNvPr id="678" name="円/楕円 677"/>
        <xdr:cNvSpPr/>
      </xdr:nvSpPr>
      <xdr:spPr>
        <a:xfrm>
          <a:off x="16268700" y="1667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67911</xdr:rowOff>
    </xdr:from>
    <xdr:ext cx="534377" cy="259045"/>
    <xdr:sp macro="" textlink="">
      <xdr:nvSpPr>
        <xdr:cNvPr id="679" name="積立金該当値テキスト"/>
        <xdr:cNvSpPr txBox="1"/>
      </xdr:nvSpPr>
      <xdr:spPr>
        <a:xfrm>
          <a:off x="16370300" y="165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22,954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75273</xdr:rowOff>
    </xdr:from>
    <xdr:to>
      <xdr:col>22</xdr:col>
      <xdr:colOff>415925</xdr:colOff>
      <xdr:row>98</xdr:row>
      <xdr:rowOff>5423</xdr:rowOff>
    </xdr:to>
    <xdr:sp macro="" textlink="">
      <xdr:nvSpPr>
        <xdr:cNvPr id="680" name="円/楕円 679"/>
        <xdr:cNvSpPr/>
      </xdr:nvSpPr>
      <xdr:spPr>
        <a:xfrm>
          <a:off x="15430500" y="1670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21950</xdr:rowOff>
    </xdr:from>
    <xdr:ext cx="534377" cy="259045"/>
    <xdr:sp macro="" textlink="">
      <xdr:nvSpPr>
        <xdr:cNvPr id="681" name="テキスト ボックス 680"/>
        <xdr:cNvSpPr txBox="1"/>
      </xdr:nvSpPr>
      <xdr:spPr>
        <a:xfrm>
          <a:off x="15214111" y="1648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20,573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14491</xdr:rowOff>
    </xdr:from>
    <xdr:to>
      <xdr:col>21</xdr:col>
      <xdr:colOff>212725</xdr:colOff>
      <xdr:row>98</xdr:row>
      <xdr:rowOff>116091</xdr:rowOff>
    </xdr:to>
    <xdr:sp macro="" textlink="">
      <xdr:nvSpPr>
        <xdr:cNvPr id="682" name="円/楕円 681"/>
        <xdr:cNvSpPr/>
      </xdr:nvSpPr>
      <xdr:spPr>
        <a:xfrm>
          <a:off x="14541500" y="1681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107218</xdr:rowOff>
    </xdr:from>
    <xdr:ext cx="534377" cy="259045"/>
    <xdr:sp macro="" textlink="">
      <xdr:nvSpPr>
        <xdr:cNvPr id="683" name="テキスト ボックス 682"/>
        <xdr:cNvSpPr txBox="1"/>
      </xdr:nvSpPr>
      <xdr:spPr>
        <a:xfrm>
          <a:off x="14325111" y="1690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165595</xdr:rowOff>
    </xdr:from>
    <xdr:to>
      <xdr:col>20</xdr:col>
      <xdr:colOff>9525</xdr:colOff>
      <xdr:row>98</xdr:row>
      <xdr:rowOff>95745</xdr:rowOff>
    </xdr:to>
    <xdr:sp macro="" textlink="">
      <xdr:nvSpPr>
        <xdr:cNvPr id="684" name="円/楕円 683"/>
        <xdr:cNvSpPr/>
      </xdr:nvSpPr>
      <xdr:spPr>
        <a:xfrm>
          <a:off x="13652500" y="167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86872</xdr:rowOff>
    </xdr:from>
    <xdr:ext cx="534377" cy="259045"/>
    <xdr:sp macro="" textlink="">
      <xdr:nvSpPr>
        <xdr:cNvPr id="685" name="テキスト ボックス 684"/>
        <xdr:cNvSpPr txBox="1"/>
      </xdr:nvSpPr>
      <xdr:spPr>
        <a:xfrm>
          <a:off x="13436111" y="1688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75019</xdr:rowOff>
    </xdr:from>
    <xdr:to>
      <xdr:col>18</xdr:col>
      <xdr:colOff>492125</xdr:colOff>
      <xdr:row>99</xdr:row>
      <xdr:rowOff>5169</xdr:rowOff>
    </xdr:to>
    <xdr:sp macro="" textlink="">
      <xdr:nvSpPr>
        <xdr:cNvPr id="686" name="円/楕円 685"/>
        <xdr:cNvSpPr/>
      </xdr:nvSpPr>
      <xdr:spPr>
        <a:xfrm>
          <a:off x="12763500" y="1687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167746</xdr:rowOff>
    </xdr:from>
    <xdr:ext cx="469744" cy="259045"/>
    <xdr:sp macro="" textlink="">
      <xdr:nvSpPr>
        <xdr:cNvPr id="687" name="テキスト ボックス 686"/>
        <xdr:cNvSpPr txBox="1"/>
      </xdr:nvSpPr>
      <xdr:spPr>
        <a:xfrm>
          <a:off x="12579427" y="1696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8" name="直線コネクタ 71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1" name="直線コネクタ 72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4" name="直線コネクタ 72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7" name="直線コネクタ 72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1" name="テキスト ボックス 730"/>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9" name="円/楕円 73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0" name="テキスト ボックス 73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3" name="円/楕円 74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4" name="テキスト ボックス 74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5" name="円/楕円 74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6" name="テキスト ボックス 74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138511</xdr:rowOff>
    </xdr:from>
    <xdr:to>
      <xdr:col>32</xdr:col>
      <xdr:colOff>187325</xdr:colOff>
      <xdr:row>58</xdr:row>
      <xdr:rowOff>138831</xdr:rowOff>
    </xdr:to>
    <xdr:cxnSp macro="">
      <xdr:nvCxnSpPr>
        <xdr:cNvPr id="773" name="直線コネクタ 772"/>
        <xdr:cNvCxnSpPr/>
      </xdr:nvCxnSpPr>
      <xdr:spPr>
        <a:xfrm flipV="1">
          <a:off x="21323300" y="10082611"/>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4" name="貸付金平均値テキスト"/>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138831</xdr:rowOff>
    </xdr:from>
    <xdr:to>
      <xdr:col>31</xdr:col>
      <xdr:colOff>34925</xdr:colOff>
      <xdr:row>58</xdr:row>
      <xdr:rowOff>139288</xdr:rowOff>
    </xdr:to>
    <xdr:cxnSp macro="">
      <xdr:nvCxnSpPr>
        <xdr:cNvPr id="776" name="直線コネクタ 775"/>
        <xdr:cNvCxnSpPr/>
      </xdr:nvCxnSpPr>
      <xdr:spPr>
        <a:xfrm flipV="1">
          <a:off x="20434300" y="1008293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152071</xdr:rowOff>
    </xdr:from>
    <xdr:ext cx="469744" cy="259045"/>
    <xdr:sp macro="" textlink="">
      <xdr:nvSpPr>
        <xdr:cNvPr id="778" name="テキスト ボックス 777"/>
        <xdr:cNvSpPr txBox="1"/>
      </xdr:nvSpPr>
      <xdr:spPr>
        <a:xfrm>
          <a:off x="21088427"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139288</xdr:rowOff>
    </xdr:from>
    <xdr:to>
      <xdr:col>29</xdr:col>
      <xdr:colOff>517525</xdr:colOff>
      <xdr:row>58</xdr:row>
      <xdr:rowOff>139563</xdr:rowOff>
    </xdr:to>
    <xdr:cxnSp macro="">
      <xdr:nvCxnSpPr>
        <xdr:cNvPr id="779" name="直線コネクタ 778"/>
        <xdr:cNvCxnSpPr/>
      </xdr:nvCxnSpPr>
      <xdr:spPr>
        <a:xfrm flipV="1">
          <a:off x="19545300" y="10083388"/>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81" name="テキスト ボックス 780"/>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139060</xdr:rowOff>
    </xdr:from>
    <xdr:to>
      <xdr:col>28</xdr:col>
      <xdr:colOff>314325</xdr:colOff>
      <xdr:row>58</xdr:row>
      <xdr:rowOff>139563</xdr:rowOff>
    </xdr:to>
    <xdr:cxnSp macro="">
      <xdr:nvCxnSpPr>
        <xdr:cNvPr id="782" name="直線コネクタ 781"/>
        <xdr:cNvCxnSpPr/>
      </xdr:nvCxnSpPr>
      <xdr:spPr>
        <a:xfrm>
          <a:off x="18656300" y="10083160"/>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133097</xdr:rowOff>
    </xdr:from>
    <xdr:ext cx="469744" cy="259045"/>
    <xdr:sp macro="" textlink="">
      <xdr:nvSpPr>
        <xdr:cNvPr id="784" name="テキスト ボックス 783"/>
        <xdr:cNvSpPr txBox="1"/>
      </xdr:nvSpPr>
      <xdr:spPr>
        <a:xfrm>
          <a:off x="19310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6" name="テキスト ボックス 785"/>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87711</xdr:rowOff>
    </xdr:from>
    <xdr:to>
      <xdr:col>32</xdr:col>
      <xdr:colOff>238125</xdr:colOff>
      <xdr:row>59</xdr:row>
      <xdr:rowOff>17861</xdr:rowOff>
    </xdr:to>
    <xdr:sp macro="" textlink="">
      <xdr:nvSpPr>
        <xdr:cNvPr id="792" name="円/楕円 791"/>
        <xdr:cNvSpPr/>
      </xdr:nvSpPr>
      <xdr:spPr>
        <a:xfrm>
          <a:off x="22110700" y="1003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2638</xdr:rowOff>
    </xdr:from>
    <xdr:ext cx="313932" cy="259045"/>
    <xdr:sp macro="" textlink="">
      <xdr:nvSpPr>
        <xdr:cNvPr id="793" name="貸付金該当値テキスト"/>
        <xdr:cNvSpPr txBox="1"/>
      </xdr:nvSpPr>
      <xdr:spPr>
        <a:xfrm>
          <a:off x="22212300" y="994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88031</xdr:rowOff>
    </xdr:from>
    <xdr:to>
      <xdr:col>31</xdr:col>
      <xdr:colOff>85725</xdr:colOff>
      <xdr:row>59</xdr:row>
      <xdr:rowOff>18181</xdr:rowOff>
    </xdr:to>
    <xdr:sp macro="" textlink="">
      <xdr:nvSpPr>
        <xdr:cNvPr id="794" name="円/楕円 793"/>
        <xdr:cNvSpPr/>
      </xdr:nvSpPr>
      <xdr:spPr>
        <a:xfrm>
          <a:off x="21272500" y="1003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9308</xdr:rowOff>
    </xdr:from>
    <xdr:ext cx="313932" cy="259045"/>
    <xdr:sp macro="" textlink="">
      <xdr:nvSpPr>
        <xdr:cNvPr id="795" name="テキスト ボックス 794"/>
        <xdr:cNvSpPr txBox="1"/>
      </xdr:nvSpPr>
      <xdr:spPr>
        <a:xfrm>
          <a:off x="21166333" y="101248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88488</xdr:rowOff>
    </xdr:from>
    <xdr:to>
      <xdr:col>29</xdr:col>
      <xdr:colOff>568325</xdr:colOff>
      <xdr:row>59</xdr:row>
      <xdr:rowOff>18638</xdr:rowOff>
    </xdr:to>
    <xdr:sp macro="" textlink="">
      <xdr:nvSpPr>
        <xdr:cNvPr id="796" name="円/楕円 795"/>
        <xdr:cNvSpPr/>
      </xdr:nvSpPr>
      <xdr:spPr>
        <a:xfrm>
          <a:off x="20383500" y="100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9765</xdr:rowOff>
    </xdr:from>
    <xdr:ext cx="249299" cy="259045"/>
    <xdr:sp macro="" textlink="">
      <xdr:nvSpPr>
        <xdr:cNvPr id="797" name="テキスト ボックス 796"/>
        <xdr:cNvSpPr txBox="1"/>
      </xdr:nvSpPr>
      <xdr:spPr>
        <a:xfrm>
          <a:off x="20309649" y="1012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88763</xdr:rowOff>
    </xdr:from>
    <xdr:to>
      <xdr:col>28</xdr:col>
      <xdr:colOff>365125</xdr:colOff>
      <xdr:row>59</xdr:row>
      <xdr:rowOff>18913</xdr:rowOff>
    </xdr:to>
    <xdr:sp macro="" textlink="">
      <xdr:nvSpPr>
        <xdr:cNvPr id="798" name="円/楕円 797"/>
        <xdr:cNvSpPr/>
      </xdr:nvSpPr>
      <xdr:spPr>
        <a:xfrm>
          <a:off x="19494500" y="1003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10040</xdr:rowOff>
    </xdr:from>
    <xdr:ext cx="249299" cy="259045"/>
    <xdr:sp macro="" textlink="">
      <xdr:nvSpPr>
        <xdr:cNvPr id="799" name="テキスト ボックス 798"/>
        <xdr:cNvSpPr txBox="1"/>
      </xdr:nvSpPr>
      <xdr:spPr>
        <a:xfrm>
          <a:off x="19420649" y="10125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88260</xdr:rowOff>
    </xdr:from>
    <xdr:to>
      <xdr:col>27</xdr:col>
      <xdr:colOff>161925</xdr:colOff>
      <xdr:row>59</xdr:row>
      <xdr:rowOff>18410</xdr:rowOff>
    </xdr:to>
    <xdr:sp macro="" textlink="">
      <xdr:nvSpPr>
        <xdr:cNvPr id="800" name="円/楕円 799"/>
        <xdr:cNvSpPr/>
      </xdr:nvSpPr>
      <xdr:spPr>
        <a:xfrm>
          <a:off x="18605500" y="100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9537</xdr:rowOff>
    </xdr:from>
    <xdr:ext cx="313932" cy="259045"/>
    <xdr:sp macro="" textlink="">
      <xdr:nvSpPr>
        <xdr:cNvPr id="801" name="テキスト ボックス 800"/>
        <xdr:cNvSpPr txBox="1"/>
      </xdr:nvSpPr>
      <xdr:spPr>
        <a:xfrm>
          <a:off x="18499333" y="10125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47437</xdr:rowOff>
    </xdr:from>
    <xdr:to>
      <xdr:col>32</xdr:col>
      <xdr:colOff>187325</xdr:colOff>
      <xdr:row>75</xdr:row>
      <xdr:rowOff>58410</xdr:rowOff>
    </xdr:to>
    <xdr:cxnSp macro="">
      <xdr:nvCxnSpPr>
        <xdr:cNvPr id="829" name="直線コネクタ 828"/>
        <xdr:cNvCxnSpPr/>
      </xdr:nvCxnSpPr>
      <xdr:spPr>
        <a:xfrm>
          <a:off x="21323300" y="12563287"/>
          <a:ext cx="838200" cy="35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77591</xdr:rowOff>
    </xdr:from>
    <xdr:ext cx="534377" cy="259045"/>
    <xdr:sp macro="" textlink="">
      <xdr:nvSpPr>
        <xdr:cNvPr id="830" name="繰出金平均値テキスト"/>
        <xdr:cNvSpPr txBox="1"/>
      </xdr:nvSpPr>
      <xdr:spPr>
        <a:xfrm>
          <a:off x="22212300" y="12936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47437</xdr:rowOff>
    </xdr:from>
    <xdr:to>
      <xdr:col>31</xdr:col>
      <xdr:colOff>34925</xdr:colOff>
      <xdr:row>75</xdr:row>
      <xdr:rowOff>6586</xdr:rowOff>
    </xdr:to>
    <xdr:cxnSp macro="">
      <xdr:nvCxnSpPr>
        <xdr:cNvPr id="832" name="直線コネクタ 831"/>
        <xdr:cNvCxnSpPr/>
      </xdr:nvCxnSpPr>
      <xdr:spPr>
        <a:xfrm flipV="1">
          <a:off x="20434300" y="12563287"/>
          <a:ext cx="889000" cy="30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16440</xdr:rowOff>
    </xdr:from>
    <xdr:ext cx="534377" cy="259045"/>
    <xdr:sp macro="" textlink="">
      <xdr:nvSpPr>
        <xdr:cNvPr id="834" name="テキスト ボックス 833"/>
        <xdr:cNvSpPr txBox="1"/>
      </xdr:nvSpPr>
      <xdr:spPr>
        <a:xfrm>
          <a:off x="21056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6586</xdr:rowOff>
    </xdr:from>
    <xdr:to>
      <xdr:col>29</xdr:col>
      <xdr:colOff>517525</xdr:colOff>
      <xdr:row>75</xdr:row>
      <xdr:rowOff>40556</xdr:rowOff>
    </xdr:to>
    <xdr:cxnSp macro="">
      <xdr:nvCxnSpPr>
        <xdr:cNvPr id="835" name="直線コネクタ 834"/>
        <xdr:cNvCxnSpPr/>
      </xdr:nvCxnSpPr>
      <xdr:spPr>
        <a:xfrm flipV="1">
          <a:off x="19545300" y="12865336"/>
          <a:ext cx="889000" cy="3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30706</xdr:rowOff>
    </xdr:from>
    <xdr:ext cx="534377" cy="259045"/>
    <xdr:sp macro="" textlink="">
      <xdr:nvSpPr>
        <xdr:cNvPr id="837" name="テキスト ボックス 836"/>
        <xdr:cNvSpPr txBox="1"/>
      </xdr:nvSpPr>
      <xdr:spPr>
        <a:xfrm>
          <a:off x="20167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40556</xdr:rowOff>
    </xdr:from>
    <xdr:to>
      <xdr:col>28</xdr:col>
      <xdr:colOff>314325</xdr:colOff>
      <xdr:row>75</xdr:row>
      <xdr:rowOff>74115</xdr:rowOff>
    </xdr:to>
    <xdr:cxnSp macro="">
      <xdr:nvCxnSpPr>
        <xdr:cNvPr id="838" name="直線コネクタ 837"/>
        <xdr:cNvCxnSpPr/>
      </xdr:nvCxnSpPr>
      <xdr:spPr>
        <a:xfrm flipV="1">
          <a:off x="18656300" y="12899306"/>
          <a:ext cx="889000" cy="3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54799</xdr:rowOff>
    </xdr:from>
    <xdr:ext cx="534377" cy="259045"/>
    <xdr:sp macro="" textlink="">
      <xdr:nvSpPr>
        <xdr:cNvPr id="840" name="テキスト ボックス 839"/>
        <xdr:cNvSpPr txBox="1"/>
      </xdr:nvSpPr>
      <xdr:spPr>
        <a:xfrm>
          <a:off x="19278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78277</xdr:rowOff>
    </xdr:from>
    <xdr:ext cx="534377" cy="259045"/>
    <xdr:sp macro="" textlink="">
      <xdr:nvSpPr>
        <xdr:cNvPr id="842" name="テキスト ボックス 841"/>
        <xdr:cNvSpPr txBox="1"/>
      </xdr:nvSpPr>
      <xdr:spPr>
        <a:xfrm>
          <a:off x="18389111" y="1310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7610</xdr:rowOff>
    </xdr:from>
    <xdr:to>
      <xdr:col>32</xdr:col>
      <xdr:colOff>238125</xdr:colOff>
      <xdr:row>75</xdr:row>
      <xdr:rowOff>109210</xdr:rowOff>
    </xdr:to>
    <xdr:sp macro="" textlink="">
      <xdr:nvSpPr>
        <xdr:cNvPr id="848" name="円/楕円 847"/>
        <xdr:cNvSpPr/>
      </xdr:nvSpPr>
      <xdr:spPr>
        <a:xfrm>
          <a:off x="22110700" y="1286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30487</xdr:rowOff>
    </xdr:from>
    <xdr:ext cx="534377" cy="259045"/>
    <xdr:sp macro="" textlink="">
      <xdr:nvSpPr>
        <xdr:cNvPr id="849" name="繰出金該当値テキスト"/>
        <xdr:cNvSpPr txBox="1"/>
      </xdr:nvSpPr>
      <xdr:spPr>
        <a:xfrm>
          <a:off x="22212300" y="1271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46,056</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168087</xdr:rowOff>
    </xdr:from>
    <xdr:to>
      <xdr:col>31</xdr:col>
      <xdr:colOff>85725</xdr:colOff>
      <xdr:row>73</xdr:row>
      <xdr:rowOff>98237</xdr:rowOff>
    </xdr:to>
    <xdr:sp macro="" textlink="">
      <xdr:nvSpPr>
        <xdr:cNvPr id="850" name="円/楕円 849"/>
        <xdr:cNvSpPr/>
      </xdr:nvSpPr>
      <xdr:spPr>
        <a:xfrm>
          <a:off x="21272500" y="1251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114764</xdr:rowOff>
    </xdr:from>
    <xdr:ext cx="534377" cy="259045"/>
    <xdr:sp macro="" textlink="">
      <xdr:nvSpPr>
        <xdr:cNvPr id="851" name="テキスト ボックス 850"/>
        <xdr:cNvSpPr txBox="1"/>
      </xdr:nvSpPr>
      <xdr:spPr>
        <a:xfrm>
          <a:off x="21056111" y="1228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61,536</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127236</xdr:rowOff>
    </xdr:from>
    <xdr:to>
      <xdr:col>29</xdr:col>
      <xdr:colOff>568325</xdr:colOff>
      <xdr:row>75</xdr:row>
      <xdr:rowOff>57386</xdr:rowOff>
    </xdr:to>
    <xdr:sp macro="" textlink="">
      <xdr:nvSpPr>
        <xdr:cNvPr id="852" name="円/楕円 851"/>
        <xdr:cNvSpPr/>
      </xdr:nvSpPr>
      <xdr:spPr>
        <a:xfrm>
          <a:off x="20383500" y="1281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73913</xdr:rowOff>
    </xdr:from>
    <xdr:ext cx="534377" cy="259045"/>
    <xdr:sp macro="" textlink="">
      <xdr:nvSpPr>
        <xdr:cNvPr id="853" name="テキスト ボックス 852"/>
        <xdr:cNvSpPr txBox="1"/>
      </xdr:nvSpPr>
      <xdr:spPr>
        <a:xfrm>
          <a:off x="20167111" y="1258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48,323</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161206</xdr:rowOff>
    </xdr:from>
    <xdr:to>
      <xdr:col>28</xdr:col>
      <xdr:colOff>365125</xdr:colOff>
      <xdr:row>75</xdr:row>
      <xdr:rowOff>91356</xdr:rowOff>
    </xdr:to>
    <xdr:sp macro="" textlink="">
      <xdr:nvSpPr>
        <xdr:cNvPr id="854" name="円/楕円 853"/>
        <xdr:cNvSpPr/>
      </xdr:nvSpPr>
      <xdr:spPr>
        <a:xfrm>
          <a:off x="19494500" y="1284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107883</xdr:rowOff>
    </xdr:from>
    <xdr:ext cx="534377" cy="259045"/>
    <xdr:sp macro="" textlink="">
      <xdr:nvSpPr>
        <xdr:cNvPr id="855" name="テキスト ボックス 854"/>
        <xdr:cNvSpPr txBox="1"/>
      </xdr:nvSpPr>
      <xdr:spPr>
        <a:xfrm>
          <a:off x="19278111" y="1262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46,837</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23315</xdr:rowOff>
    </xdr:from>
    <xdr:to>
      <xdr:col>27</xdr:col>
      <xdr:colOff>161925</xdr:colOff>
      <xdr:row>75</xdr:row>
      <xdr:rowOff>124915</xdr:rowOff>
    </xdr:to>
    <xdr:sp macro="" textlink="">
      <xdr:nvSpPr>
        <xdr:cNvPr id="856" name="円/楕円 855"/>
        <xdr:cNvSpPr/>
      </xdr:nvSpPr>
      <xdr:spPr>
        <a:xfrm>
          <a:off x="18605500" y="1288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141442</xdr:rowOff>
    </xdr:from>
    <xdr:ext cx="534377" cy="259045"/>
    <xdr:sp macro="" textlink="">
      <xdr:nvSpPr>
        <xdr:cNvPr id="857" name="テキスト ボックス 856"/>
        <xdr:cNvSpPr txBox="1"/>
      </xdr:nvSpPr>
      <xdr:spPr>
        <a:xfrm>
          <a:off x="18389111" y="1265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45,369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前年度に下水道事業の地方債の繰上償還のため、類似団体平均を大きく上回っていた繰出金については、類似団体平均に近づいたものの、依然として高い水準となっている。</a:t>
          </a:r>
          <a:endParaRPr kumimoji="1" lang="en-US" altLang="ja-JP" sz="1300">
            <a:latin typeface="ＭＳ Ｐゴシック"/>
          </a:endParaRPr>
        </a:p>
        <a:p>
          <a:r>
            <a:rPr kumimoji="1" lang="ja-JP" altLang="en-US" sz="1300">
              <a:latin typeface="ＭＳ Ｐゴシック"/>
            </a:rPr>
            <a:t>特に割合の高い下水道事業への繰出金については、経費削減をするとともに、独立採算制の原則に立ち返った適正な料金設定により、繰出額の削減に努める。</a:t>
          </a:r>
          <a:endParaRPr kumimoji="1" lang="en-US" altLang="ja-JP" sz="1300">
            <a:latin typeface="ＭＳ Ｐゴシック"/>
          </a:endParaRPr>
        </a:p>
        <a:p>
          <a:r>
            <a:rPr kumimoji="1" lang="ja-JP" altLang="en-US" sz="1300">
              <a:latin typeface="ＭＳ Ｐゴシック"/>
            </a:rPr>
            <a:t>　また、普通建設事業費及び維持補修費については、類似団体平均を下回っているものの、老朽化した施設の更新等が本格化していくと予想されるため、</a:t>
          </a:r>
          <a:endParaRPr kumimoji="1" lang="en-US" altLang="ja-JP" sz="1300">
            <a:latin typeface="ＭＳ Ｐゴシック"/>
          </a:endParaRPr>
        </a:p>
        <a:p>
          <a:r>
            <a:rPr kumimoji="1" lang="ja-JP" altLang="en-US" sz="1300">
              <a:latin typeface="ＭＳ Ｐゴシック"/>
            </a:rPr>
            <a:t>公共施設等総合管理計画などに基づき、急激な増加とならないよう計画的かつ効率的に事業を実施する。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奈良県王寺町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23,652
23,431
7.01
8,486,009
8,054,834
360,988
5,154,217
6,144,981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50927</xdr:rowOff>
    </xdr:from>
    <xdr:to>
      <xdr:col>6</xdr:col>
      <xdr:colOff>511175</xdr:colOff>
      <xdr:row>33</xdr:row>
      <xdr:rowOff>171323</xdr:rowOff>
    </xdr:to>
    <xdr:cxnSp macro="">
      <xdr:nvCxnSpPr>
        <xdr:cNvPr id="61" name="直線コネクタ 60"/>
        <xdr:cNvCxnSpPr/>
      </xdr:nvCxnSpPr>
      <xdr:spPr>
        <a:xfrm>
          <a:off x="3797300" y="5708777"/>
          <a:ext cx="838200" cy="12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126763</xdr:rowOff>
    </xdr:from>
    <xdr:ext cx="469744" cy="259045"/>
    <xdr:sp macro="" textlink="">
      <xdr:nvSpPr>
        <xdr:cNvPr id="62" name="議会費平均値テキスト"/>
        <xdr:cNvSpPr txBox="1"/>
      </xdr:nvSpPr>
      <xdr:spPr>
        <a:xfrm>
          <a:off x="4686300" y="595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50165</xdr:rowOff>
    </xdr:from>
    <xdr:to>
      <xdr:col>5</xdr:col>
      <xdr:colOff>358775</xdr:colOff>
      <xdr:row>33</xdr:row>
      <xdr:rowOff>50927</xdr:rowOff>
    </xdr:to>
    <xdr:cxnSp macro="">
      <xdr:nvCxnSpPr>
        <xdr:cNvPr id="64" name="直線コネクタ 63"/>
        <xdr:cNvCxnSpPr/>
      </xdr:nvCxnSpPr>
      <xdr:spPr>
        <a:xfrm>
          <a:off x="2908300" y="5365115"/>
          <a:ext cx="889000" cy="34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146956</xdr:rowOff>
    </xdr:from>
    <xdr:ext cx="469744" cy="259045"/>
    <xdr:sp macro="" textlink="">
      <xdr:nvSpPr>
        <xdr:cNvPr id="66" name="テキスト ボックス 65"/>
        <xdr:cNvSpPr txBox="1"/>
      </xdr:nvSpPr>
      <xdr:spPr>
        <a:xfrm>
          <a:off x="3562427"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50165</xdr:rowOff>
    </xdr:from>
    <xdr:to>
      <xdr:col>4</xdr:col>
      <xdr:colOff>155575</xdr:colOff>
      <xdr:row>32</xdr:row>
      <xdr:rowOff>90170</xdr:rowOff>
    </xdr:to>
    <xdr:cxnSp macro="">
      <xdr:nvCxnSpPr>
        <xdr:cNvPr id="67" name="直線コネクタ 66"/>
        <xdr:cNvCxnSpPr/>
      </xdr:nvCxnSpPr>
      <xdr:spPr>
        <a:xfrm flipV="1">
          <a:off x="2019300" y="5365115"/>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135907</xdr:rowOff>
    </xdr:from>
    <xdr:ext cx="469744" cy="259045"/>
    <xdr:sp macro="" textlink="">
      <xdr:nvSpPr>
        <xdr:cNvPr id="69" name="テキスト ボックス 68"/>
        <xdr:cNvSpPr txBox="1"/>
      </xdr:nvSpPr>
      <xdr:spPr>
        <a:xfrm>
          <a:off x="2673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51689</xdr:rowOff>
    </xdr:from>
    <xdr:to>
      <xdr:col>2</xdr:col>
      <xdr:colOff>638175</xdr:colOff>
      <xdr:row>32</xdr:row>
      <xdr:rowOff>90170</xdr:rowOff>
    </xdr:to>
    <xdr:cxnSp macro="">
      <xdr:nvCxnSpPr>
        <xdr:cNvPr id="70" name="直線コネクタ 69"/>
        <xdr:cNvCxnSpPr/>
      </xdr:nvCxnSpPr>
      <xdr:spPr>
        <a:xfrm>
          <a:off x="1130300" y="5538089"/>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165244</xdr:rowOff>
    </xdr:from>
    <xdr:ext cx="469744" cy="259045"/>
    <xdr:sp macro="" textlink="">
      <xdr:nvSpPr>
        <xdr:cNvPr id="72" name="テキスト ボックス 71"/>
        <xdr:cNvSpPr txBox="1"/>
      </xdr:nvSpPr>
      <xdr:spPr>
        <a:xfrm>
          <a:off x="1784427"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125239</xdr:rowOff>
    </xdr:from>
    <xdr:ext cx="469744" cy="259045"/>
    <xdr:sp macro="" textlink="">
      <xdr:nvSpPr>
        <xdr:cNvPr id="74" name="テキスト ボックス 73"/>
        <xdr:cNvSpPr txBox="1"/>
      </xdr:nvSpPr>
      <xdr:spPr>
        <a:xfrm>
          <a:off x="895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120523</xdr:rowOff>
    </xdr:from>
    <xdr:to>
      <xdr:col>6</xdr:col>
      <xdr:colOff>561975</xdr:colOff>
      <xdr:row>34</xdr:row>
      <xdr:rowOff>50673</xdr:rowOff>
    </xdr:to>
    <xdr:sp macro="" textlink="">
      <xdr:nvSpPr>
        <xdr:cNvPr id="80" name="円/楕円 79"/>
        <xdr:cNvSpPr/>
      </xdr:nvSpPr>
      <xdr:spPr>
        <a:xfrm>
          <a:off x="4584700" y="577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143400</xdr:rowOff>
    </xdr:from>
    <xdr:ext cx="469744" cy="259045"/>
    <xdr:sp macro="" textlink="">
      <xdr:nvSpPr>
        <xdr:cNvPr id="81" name="議会費該当値テキスト"/>
        <xdr:cNvSpPr txBox="1"/>
      </xdr:nvSpPr>
      <xdr:spPr>
        <a:xfrm>
          <a:off x="4686300" y="5629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4,367</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127</xdr:rowOff>
    </xdr:from>
    <xdr:to>
      <xdr:col>5</xdr:col>
      <xdr:colOff>409575</xdr:colOff>
      <xdr:row>33</xdr:row>
      <xdr:rowOff>101727</xdr:rowOff>
    </xdr:to>
    <xdr:sp macro="" textlink="">
      <xdr:nvSpPr>
        <xdr:cNvPr id="82" name="円/楕円 81"/>
        <xdr:cNvSpPr/>
      </xdr:nvSpPr>
      <xdr:spPr>
        <a:xfrm>
          <a:off x="3746500" y="565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118254</xdr:rowOff>
    </xdr:from>
    <xdr:ext cx="469744" cy="259045"/>
    <xdr:sp macro="" textlink="">
      <xdr:nvSpPr>
        <xdr:cNvPr id="83" name="テキスト ボックス 82"/>
        <xdr:cNvSpPr txBox="1"/>
      </xdr:nvSpPr>
      <xdr:spPr>
        <a:xfrm>
          <a:off x="3562427" y="543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4,683</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170815</xdr:rowOff>
    </xdr:from>
    <xdr:to>
      <xdr:col>4</xdr:col>
      <xdr:colOff>206375</xdr:colOff>
      <xdr:row>31</xdr:row>
      <xdr:rowOff>100965</xdr:rowOff>
    </xdr:to>
    <xdr:sp macro="" textlink="">
      <xdr:nvSpPr>
        <xdr:cNvPr id="84" name="円/楕円 83"/>
        <xdr:cNvSpPr/>
      </xdr:nvSpPr>
      <xdr:spPr>
        <a:xfrm>
          <a:off x="2857500" y="531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29</xdr:row>
      <xdr:rowOff>117492</xdr:rowOff>
    </xdr:from>
    <xdr:ext cx="469744" cy="259045"/>
    <xdr:sp macro="" textlink="">
      <xdr:nvSpPr>
        <xdr:cNvPr id="85" name="テキスト ボックス 84"/>
        <xdr:cNvSpPr txBox="1"/>
      </xdr:nvSpPr>
      <xdr:spPr>
        <a:xfrm>
          <a:off x="2673427" y="508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5,585</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39370</xdr:rowOff>
    </xdr:from>
    <xdr:to>
      <xdr:col>3</xdr:col>
      <xdr:colOff>3175</xdr:colOff>
      <xdr:row>32</xdr:row>
      <xdr:rowOff>140970</xdr:rowOff>
    </xdr:to>
    <xdr:sp macro="" textlink="">
      <xdr:nvSpPr>
        <xdr:cNvPr id="86" name="円/楕円 85"/>
        <xdr:cNvSpPr/>
      </xdr:nvSpPr>
      <xdr:spPr>
        <a:xfrm>
          <a:off x="1968500" y="55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157497</xdr:rowOff>
    </xdr:from>
    <xdr:ext cx="469744" cy="259045"/>
    <xdr:sp macro="" textlink="">
      <xdr:nvSpPr>
        <xdr:cNvPr id="87" name="テキスト ボックス 86"/>
        <xdr:cNvSpPr txBox="1"/>
      </xdr:nvSpPr>
      <xdr:spPr>
        <a:xfrm>
          <a:off x="1784427" y="53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5,030</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889</xdr:rowOff>
    </xdr:from>
    <xdr:to>
      <xdr:col>1</xdr:col>
      <xdr:colOff>485775</xdr:colOff>
      <xdr:row>32</xdr:row>
      <xdr:rowOff>102489</xdr:rowOff>
    </xdr:to>
    <xdr:sp macro="" textlink="">
      <xdr:nvSpPr>
        <xdr:cNvPr id="88" name="円/楕円 87"/>
        <xdr:cNvSpPr/>
      </xdr:nvSpPr>
      <xdr:spPr>
        <a:xfrm>
          <a:off x="1079500" y="548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119016</xdr:rowOff>
    </xdr:from>
    <xdr:ext cx="469744" cy="259045"/>
    <xdr:sp macro="" textlink="">
      <xdr:nvSpPr>
        <xdr:cNvPr id="89" name="テキスト ボックス 88"/>
        <xdr:cNvSpPr txBox="1"/>
      </xdr:nvSpPr>
      <xdr:spPr>
        <a:xfrm>
          <a:off x="895427" y="5262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50,426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89355</xdr:rowOff>
    </xdr:from>
    <xdr:to>
      <xdr:col>6</xdr:col>
      <xdr:colOff>511175</xdr:colOff>
      <xdr:row>56</xdr:row>
      <xdr:rowOff>134221</xdr:rowOff>
    </xdr:to>
    <xdr:cxnSp macro="">
      <xdr:nvCxnSpPr>
        <xdr:cNvPr id="118" name="直線コネクタ 117"/>
        <xdr:cNvCxnSpPr/>
      </xdr:nvCxnSpPr>
      <xdr:spPr>
        <a:xfrm flipV="1">
          <a:off x="3797300" y="9690555"/>
          <a:ext cx="838200" cy="4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76204</xdr:rowOff>
    </xdr:from>
    <xdr:ext cx="534377" cy="259045"/>
    <xdr:sp macro="" textlink="">
      <xdr:nvSpPr>
        <xdr:cNvPr id="119" name="総務費平均値テキスト"/>
        <xdr:cNvSpPr txBox="1"/>
      </xdr:nvSpPr>
      <xdr:spPr>
        <a:xfrm>
          <a:off x="4686300" y="9677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134221</xdr:rowOff>
    </xdr:from>
    <xdr:to>
      <xdr:col>5</xdr:col>
      <xdr:colOff>358775</xdr:colOff>
      <xdr:row>56</xdr:row>
      <xdr:rowOff>152776</xdr:rowOff>
    </xdr:to>
    <xdr:cxnSp macro="">
      <xdr:nvCxnSpPr>
        <xdr:cNvPr id="121" name="直線コネクタ 120"/>
        <xdr:cNvCxnSpPr/>
      </xdr:nvCxnSpPr>
      <xdr:spPr>
        <a:xfrm flipV="1">
          <a:off x="2908300" y="9735421"/>
          <a:ext cx="889000" cy="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20548</xdr:rowOff>
    </xdr:from>
    <xdr:ext cx="534377" cy="259045"/>
    <xdr:sp macro="" textlink="">
      <xdr:nvSpPr>
        <xdr:cNvPr id="123" name="テキスト ボックス 122"/>
        <xdr:cNvSpPr txBox="1"/>
      </xdr:nvSpPr>
      <xdr:spPr>
        <a:xfrm>
          <a:off x="3530111" y="979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152776</xdr:rowOff>
    </xdr:from>
    <xdr:to>
      <xdr:col>4</xdr:col>
      <xdr:colOff>155575</xdr:colOff>
      <xdr:row>57</xdr:row>
      <xdr:rowOff>61047</xdr:rowOff>
    </xdr:to>
    <xdr:cxnSp macro="">
      <xdr:nvCxnSpPr>
        <xdr:cNvPr id="124" name="直線コネクタ 123"/>
        <xdr:cNvCxnSpPr/>
      </xdr:nvCxnSpPr>
      <xdr:spPr>
        <a:xfrm flipV="1">
          <a:off x="2019300" y="9753976"/>
          <a:ext cx="889000" cy="7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45544</xdr:rowOff>
    </xdr:from>
    <xdr:ext cx="534377" cy="259045"/>
    <xdr:sp macro="" textlink="">
      <xdr:nvSpPr>
        <xdr:cNvPr id="126" name="テキスト ボックス 125"/>
        <xdr:cNvSpPr txBox="1"/>
      </xdr:nvSpPr>
      <xdr:spPr>
        <a:xfrm>
          <a:off x="2641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61047</xdr:rowOff>
    </xdr:from>
    <xdr:to>
      <xdr:col>2</xdr:col>
      <xdr:colOff>638175</xdr:colOff>
      <xdr:row>57</xdr:row>
      <xdr:rowOff>128628</xdr:rowOff>
    </xdr:to>
    <xdr:cxnSp macro="">
      <xdr:nvCxnSpPr>
        <xdr:cNvPr id="127" name="直線コネクタ 126"/>
        <xdr:cNvCxnSpPr/>
      </xdr:nvCxnSpPr>
      <xdr:spPr>
        <a:xfrm flipV="1">
          <a:off x="1130300" y="9833697"/>
          <a:ext cx="889000" cy="6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38555</xdr:rowOff>
    </xdr:from>
    <xdr:to>
      <xdr:col>6</xdr:col>
      <xdr:colOff>561975</xdr:colOff>
      <xdr:row>56</xdr:row>
      <xdr:rowOff>140155</xdr:rowOff>
    </xdr:to>
    <xdr:sp macro="" textlink="">
      <xdr:nvSpPr>
        <xdr:cNvPr id="137" name="円/楕円 136"/>
        <xdr:cNvSpPr/>
      </xdr:nvSpPr>
      <xdr:spPr>
        <a:xfrm>
          <a:off x="4584700" y="963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61432</xdr:rowOff>
    </xdr:from>
    <xdr:ext cx="534377" cy="259045"/>
    <xdr:sp macro="" textlink="">
      <xdr:nvSpPr>
        <xdr:cNvPr id="138" name="総務費該当値テキスト"/>
        <xdr:cNvSpPr txBox="1"/>
      </xdr:nvSpPr>
      <xdr:spPr>
        <a:xfrm>
          <a:off x="4686300" y="949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61,607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83421</xdr:rowOff>
    </xdr:from>
    <xdr:to>
      <xdr:col>5</xdr:col>
      <xdr:colOff>409575</xdr:colOff>
      <xdr:row>57</xdr:row>
      <xdr:rowOff>13571</xdr:rowOff>
    </xdr:to>
    <xdr:sp macro="" textlink="">
      <xdr:nvSpPr>
        <xdr:cNvPr id="139" name="円/楕円 138"/>
        <xdr:cNvSpPr/>
      </xdr:nvSpPr>
      <xdr:spPr>
        <a:xfrm>
          <a:off x="3746500" y="968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30098</xdr:rowOff>
    </xdr:from>
    <xdr:ext cx="534377" cy="259045"/>
    <xdr:sp macro="" textlink="">
      <xdr:nvSpPr>
        <xdr:cNvPr id="140" name="テキスト ボックス 139"/>
        <xdr:cNvSpPr txBox="1"/>
      </xdr:nvSpPr>
      <xdr:spPr>
        <a:xfrm>
          <a:off x="3530111" y="945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55,719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101976</xdr:rowOff>
    </xdr:from>
    <xdr:to>
      <xdr:col>4</xdr:col>
      <xdr:colOff>206375</xdr:colOff>
      <xdr:row>57</xdr:row>
      <xdr:rowOff>32126</xdr:rowOff>
    </xdr:to>
    <xdr:sp macro="" textlink="">
      <xdr:nvSpPr>
        <xdr:cNvPr id="141" name="円/楕円 140"/>
        <xdr:cNvSpPr/>
      </xdr:nvSpPr>
      <xdr:spPr>
        <a:xfrm>
          <a:off x="2857500" y="970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23253</xdr:rowOff>
    </xdr:from>
    <xdr:ext cx="534377" cy="259045"/>
    <xdr:sp macro="" textlink="">
      <xdr:nvSpPr>
        <xdr:cNvPr id="142" name="テキスト ボックス 141"/>
        <xdr:cNvSpPr txBox="1"/>
      </xdr:nvSpPr>
      <xdr:spPr>
        <a:xfrm>
          <a:off x="2641111" y="979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53,284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10247</xdr:rowOff>
    </xdr:from>
    <xdr:to>
      <xdr:col>3</xdr:col>
      <xdr:colOff>3175</xdr:colOff>
      <xdr:row>57</xdr:row>
      <xdr:rowOff>111847</xdr:rowOff>
    </xdr:to>
    <xdr:sp macro="" textlink="">
      <xdr:nvSpPr>
        <xdr:cNvPr id="143" name="円/楕円 142"/>
        <xdr:cNvSpPr/>
      </xdr:nvSpPr>
      <xdr:spPr>
        <a:xfrm>
          <a:off x="1968500" y="978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102974</xdr:rowOff>
    </xdr:from>
    <xdr:ext cx="534377" cy="259045"/>
    <xdr:sp macro="" textlink="">
      <xdr:nvSpPr>
        <xdr:cNvPr id="144" name="テキスト ボックス 143"/>
        <xdr:cNvSpPr txBox="1"/>
      </xdr:nvSpPr>
      <xdr:spPr>
        <a:xfrm>
          <a:off x="1752111" y="987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42,822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77828</xdr:rowOff>
    </xdr:from>
    <xdr:to>
      <xdr:col>1</xdr:col>
      <xdr:colOff>485775</xdr:colOff>
      <xdr:row>58</xdr:row>
      <xdr:rowOff>7978</xdr:rowOff>
    </xdr:to>
    <xdr:sp macro="" textlink="">
      <xdr:nvSpPr>
        <xdr:cNvPr id="145" name="円/楕円 144"/>
        <xdr:cNvSpPr/>
      </xdr:nvSpPr>
      <xdr:spPr>
        <a:xfrm>
          <a:off x="1079500" y="985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170555</xdr:rowOff>
    </xdr:from>
    <xdr:ext cx="534377" cy="259045"/>
    <xdr:sp macro="" textlink="">
      <xdr:nvSpPr>
        <xdr:cNvPr id="146" name="テキスト ボックス 145"/>
        <xdr:cNvSpPr txBox="1"/>
      </xdr:nvSpPr>
      <xdr:spPr>
        <a:xfrm>
          <a:off x="863111" y="994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74506</xdr:rowOff>
    </xdr:from>
    <xdr:to>
      <xdr:col>6</xdr:col>
      <xdr:colOff>511175</xdr:colOff>
      <xdr:row>78</xdr:row>
      <xdr:rowOff>80449</xdr:rowOff>
    </xdr:to>
    <xdr:cxnSp macro="">
      <xdr:nvCxnSpPr>
        <xdr:cNvPr id="178" name="直線コネクタ 177"/>
        <xdr:cNvCxnSpPr/>
      </xdr:nvCxnSpPr>
      <xdr:spPr>
        <a:xfrm flipV="1">
          <a:off x="3797300" y="13447606"/>
          <a:ext cx="8382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66025</xdr:rowOff>
    </xdr:from>
    <xdr:ext cx="599010" cy="259045"/>
    <xdr:sp macro="" textlink="">
      <xdr:nvSpPr>
        <xdr:cNvPr id="179" name="民生費平均値テキスト"/>
        <xdr:cNvSpPr txBox="1"/>
      </xdr:nvSpPr>
      <xdr:spPr>
        <a:xfrm>
          <a:off x="4686300" y="13096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80449</xdr:rowOff>
    </xdr:from>
    <xdr:to>
      <xdr:col>5</xdr:col>
      <xdr:colOff>358775</xdr:colOff>
      <xdr:row>79</xdr:row>
      <xdr:rowOff>42937</xdr:rowOff>
    </xdr:to>
    <xdr:cxnSp macro="">
      <xdr:nvCxnSpPr>
        <xdr:cNvPr id="181" name="直線コネクタ 180"/>
        <xdr:cNvCxnSpPr/>
      </xdr:nvCxnSpPr>
      <xdr:spPr>
        <a:xfrm flipV="1">
          <a:off x="2908300" y="13453549"/>
          <a:ext cx="889000" cy="13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70586</xdr:rowOff>
    </xdr:from>
    <xdr:ext cx="599010" cy="259045"/>
    <xdr:sp macro="" textlink="">
      <xdr:nvSpPr>
        <xdr:cNvPr id="183" name="テキスト ボックス 182"/>
        <xdr:cNvSpPr txBox="1"/>
      </xdr:nvSpPr>
      <xdr:spPr>
        <a:xfrm>
          <a:off x="3497794"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42937</xdr:rowOff>
    </xdr:from>
    <xdr:to>
      <xdr:col>4</xdr:col>
      <xdr:colOff>155575</xdr:colOff>
      <xdr:row>79</xdr:row>
      <xdr:rowOff>121793</xdr:rowOff>
    </xdr:to>
    <xdr:cxnSp macro="">
      <xdr:nvCxnSpPr>
        <xdr:cNvPr id="184" name="直線コネクタ 183"/>
        <xdr:cNvCxnSpPr/>
      </xdr:nvCxnSpPr>
      <xdr:spPr>
        <a:xfrm flipV="1">
          <a:off x="2019300" y="13587487"/>
          <a:ext cx="889000" cy="7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100934</xdr:rowOff>
    </xdr:from>
    <xdr:ext cx="599010" cy="259045"/>
    <xdr:sp macro="" textlink="">
      <xdr:nvSpPr>
        <xdr:cNvPr id="186" name="テキスト ボックス 185"/>
        <xdr:cNvSpPr txBox="1"/>
      </xdr:nvSpPr>
      <xdr:spPr>
        <a:xfrm>
          <a:off x="2608794"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121793</xdr:rowOff>
    </xdr:from>
    <xdr:to>
      <xdr:col>2</xdr:col>
      <xdr:colOff>638175</xdr:colOff>
      <xdr:row>79</xdr:row>
      <xdr:rowOff>154406</xdr:rowOff>
    </xdr:to>
    <xdr:cxnSp macro="">
      <xdr:nvCxnSpPr>
        <xdr:cNvPr id="187" name="直線コネクタ 186"/>
        <xdr:cNvCxnSpPr/>
      </xdr:nvCxnSpPr>
      <xdr:spPr>
        <a:xfrm flipV="1">
          <a:off x="1130300" y="13666343"/>
          <a:ext cx="889000" cy="3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151041</xdr:rowOff>
    </xdr:from>
    <xdr:ext cx="599010" cy="259045"/>
    <xdr:sp macro="" textlink="">
      <xdr:nvSpPr>
        <xdr:cNvPr id="189" name="テキスト ボックス 188"/>
        <xdr:cNvSpPr txBox="1"/>
      </xdr:nvSpPr>
      <xdr:spPr>
        <a:xfrm>
          <a:off x="1719794" y="1318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1123</xdr:rowOff>
    </xdr:from>
    <xdr:ext cx="599010" cy="259045"/>
    <xdr:sp macro="" textlink="">
      <xdr:nvSpPr>
        <xdr:cNvPr id="191" name="テキスト ボックス 190"/>
        <xdr:cNvSpPr txBox="1"/>
      </xdr:nvSpPr>
      <xdr:spPr>
        <a:xfrm>
          <a:off x="830794" y="1320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23706</xdr:rowOff>
    </xdr:from>
    <xdr:to>
      <xdr:col>6</xdr:col>
      <xdr:colOff>561975</xdr:colOff>
      <xdr:row>78</xdr:row>
      <xdr:rowOff>125306</xdr:rowOff>
    </xdr:to>
    <xdr:sp macro="" textlink="">
      <xdr:nvSpPr>
        <xdr:cNvPr id="197" name="円/楕円 196"/>
        <xdr:cNvSpPr/>
      </xdr:nvSpPr>
      <xdr:spPr>
        <a:xfrm>
          <a:off x="4584700" y="1339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2133</xdr:rowOff>
    </xdr:from>
    <xdr:ext cx="599010" cy="259045"/>
    <xdr:sp macro="" textlink="">
      <xdr:nvSpPr>
        <xdr:cNvPr id="198" name="民生費該当値テキスト"/>
        <xdr:cNvSpPr txBox="1"/>
      </xdr:nvSpPr>
      <xdr:spPr>
        <a:xfrm>
          <a:off x="4686300" y="1337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107,989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29649</xdr:rowOff>
    </xdr:from>
    <xdr:to>
      <xdr:col>5</xdr:col>
      <xdr:colOff>409575</xdr:colOff>
      <xdr:row>78</xdr:row>
      <xdr:rowOff>131249</xdr:rowOff>
    </xdr:to>
    <xdr:sp macro="" textlink="">
      <xdr:nvSpPr>
        <xdr:cNvPr id="199" name="円/楕円 198"/>
        <xdr:cNvSpPr/>
      </xdr:nvSpPr>
      <xdr:spPr>
        <a:xfrm>
          <a:off x="3746500" y="1340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122376</xdr:rowOff>
    </xdr:from>
    <xdr:ext cx="599010" cy="259045"/>
    <xdr:sp macro="" textlink="">
      <xdr:nvSpPr>
        <xdr:cNvPr id="200" name="テキスト ボックス 199"/>
        <xdr:cNvSpPr txBox="1"/>
      </xdr:nvSpPr>
      <xdr:spPr>
        <a:xfrm>
          <a:off x="3497794" y="1349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107,443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163587</xdr:rowOff>
    </xdr:from>
    <xdr:to>
      <xdr:col>4</xdr:col>
      <xdr:colOff>206375</xdr:colOff>
      <xdr:row>79</xdr:row>
      <xdr:rowOff>93737</xdr:rowOff>
    </xdr:to>
    <xdr:sp macro="" textlink="">
      <xdr:nvSpPr>
        <xdr:cNvPr id="201" name="円/楕円 200"/>
        <xdr:cNvSpPr/>
      </xdr:nvSpPr>
      <xdr:spPr>
        <a:xfrm>
          <a:off x="2857500" y="1353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84864</xdr:rowOff>
    </xdr:from>
    <xdr:ext cx="534377" cy="259045"/>
    <xdr:sp macro="" textlink="">
      <xdr:nvSpPr>
        <xdr:cNvPr id="202" name="テキスト ボックス 201"/>
        <xdr:cNvSpPr txBox="1"/>
      </xdr:nvSpPr>
      <xdr:spPr>
        <a:xfrm>
          <a:off x="2641111" y="1362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95,139</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70993</xdr:rowOff>
    </xdr:from>
    <xdr:to>
      <xdr:col>3</xdr:col>
      <xdr:colOff>3175</xdr:colOff>
      <xdr:row>80</xdr:row>
      <xdr:rowOff>1143</xdr:rowOff>
    </xdr:to>
    <xdr:sp macro="" textlink="">
      <xdr:nvSpPr>
        <xdr:cNvPr id="203" name="円/楕円 202"/>
        <xdr:cNvSpPr/>
      </xdr:nvSpPr>
      <xdr:spPr>
        <a:xfrm>
          <a:off x="1968500" y="1361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163720</xdr:rowOff>
    </xdr:from>
    <xdr:ext cx="534377" cy="259045"/>
    <xdr:sp macro="" textlink="">
      <xdr:nvSpPr>
        <xdr:cNvPr id="204" name="テキスト ボックス 203"/>
        <xdr:cNvSpPr txBox="1"/>
      </xdr:nvSpPr>
      <xdr:spPr>
        <a:xfrm>
          <a:off x="1752111" y="1370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87,895</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103606</xdr:rowOff>
    </xdr:from>
    <xdr:to>
      <xdr:col>1</xdr:col>
      <xdr:colOff>485775</xdr:colOff>
      <xdr:row>80</xdr:row>
      <xdr:rowOff>33756</xdr:rowOff>
    </xdr:to>
    <xdr:sp macro="" textlink="">
      <xdr:nvSpPr>
        <xdr:cNvPr id="205" name="円/楕円 204"/>
        <xdr:cNvSpPr/>
      </xdr:nvSpPr>
      <xdr:spPr>
        <a:xfrm>
          <a:off x="1079500" y="1364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80</xdr:row>
      <xdr:rowOff>24883</xdr:rowOff>
    </xdr:from>
    <xdr:ext cx="534377" cy="259045"/>
    <xdr:sp macro="" textlink="">
      <xdr:nvSpPr>
        <xdr:cNvPr id="206" name="テキスト ボックス 205"/>
        <xdr:cNvSpPr txBox="1"/>
      </xdr:nvSpPr>
      <xdr:spPr>
        <a:xfrm>
          <a:off x="863111" y="1374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101070</xdr:rowOff>
    </xdr:from>
    <xdr:to>
      <xdr:col>6</xdr:col>
      <xdr:colOff>511175</xdr:colOff>
      <xdr:row>98</xdr:row>
      <xdr:rowOff>102377</xdr:rowOff>
    </xdr:to>
    <xdr:cxnSp macro="">
      <xdr:nvCxnSpPr>
        <xdr:cNvPr id="235" name="直線コネクタ 234"/>
        <xdr:cNvCxnSpPr/>
      </xdr:nvCxnSpPr>
      <xdr:spPr>
        <a:xfrm>
          <a:off x="3797300" y="16903170"/>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6" name="衛生費平均値テキスト"/>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101070</xdr:rowOff>
    </xdr:from>
    <xdr:to>
      <xdr:col>5</xdr:col>
      <xdr:colOff>358775</xdr:colOff>
      <xdr:row>98</xdr:row>
      <xdr:rowOff>103623</xdr:rowOff>
    </xdr:to>
    <xdr:cxnSp macro="">
      <xdr:nvCxnSpPr>
        <xdr:cNvPr id="238" name="直線コネクタ 237"/>
        <xdr:cNvCxnSpPr/>
      </xdr:nvCxnSpPr>
      <xdr:spPr>
        <a:xfrm flipV="1">
          <a:off x="2908300" y="16903170"/>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158618</xdr:rowOff>
    </xdr:from>
    <xdr:ext cx="534377" cy="259045"/>
    <xdr:sp macro="" textlink="">
      <xdr:nvSpPr>
        <xdr:cNvPr id="240" name="テキスト ボックス 239"/>
        <xdr:cNvSpPr txBox="1"/>
      </xdr:nvSpPr>
      <xdr:spPr>
        <a:xfrm>
          <a:off x="3530111" y="1661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103623</xdr:rowOff>
    </xdr:from>
    <xdr:to>
      <xdr:col>4</xdr:col>
      <xdr:colOff>155575</xdr:colOff>
      <xdr:row>98</xdr:row>
      <xdr:rowOff>106755</xdr:rowOff>
    </xdr:to>
    <xdr:cxnSp macro="">
      <xdr:nvCxnSpPr>
        <xdr:cNvPr id="241" name="直線コネクタ 240"/>
        <xdr:cNvCxnSpPr/>
      </xdr:nvCxnSpPr>
      <xdr:spPr>
        <a:xfrm flipV="1">
          <a:off x="2019300" y="16905723"/>
          <a:ext cx="889000" cy="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3" name="テキスト ボックス 242"/>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68255</xdr:rowOff>
    </xdr:from>
    <xdr:to>
      <xdr:col>2</xdr:col>
      <xdr:colOff>638175</xdr:colOff>
      <xdr:row>98</xdr:row>
      <xdr:rowOff>106755</xdr:rowOff>
    </xdr:to>
    <xdr:cxnSp macro="">
      <xdr:nvCxnSpPr>
        <xdr:cNvPr id="244" name="直線コネクタ 243"/>
        <xdr:cNvCxnSpPr/>
      </xdr:nvCxnSpPr>
      <xdr:spPr>
        <a:xfrm>
          <a:off x="1130300" y="16870355"/>
          <a:ext cx="889000" cy="3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160957</xdr:rowOff>
    </xdr:from>
    <xdr:ext cx="534377" cy="259045"/>
    <xdr:sp macro="" textlink="">
      <xdr:nvSpPr>
        <xdr:cNvPr id="246" name="テキスト ボックス 245"/>
        <xdr:cNvSpPr txBox="1"/>
      </xdr:nvSpPr>
      <xdr:spPr>
        <a:xfrm>
          <a:off x="1752111" y="166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133766</xdr:rowOff>
    </xdr:from>
    <xdr:ext cx="534377" cy="259045"/>
    <xdr:sp macro="" textlink="">
      <xdr:nvSpPr>
        <xdr:cNvPr id="248" name="テキスト ボックス 247"/>
        <xdr:cNvSpPr txBox="1"/>
      </xdr:nvSpPr>
      <xdr:spPr>
        <a:xfrm>
          <a:off x="863111" y="1693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51577</xdr:rowOff>
    </xdr:from>
    <xdr:to>
      <xdr:col>6</xdr:col>
      <xdr:colOff>561975</xdr:colOff>
      <xdr:row>98</xdr:row>
      <xdr:rowOff>153177</xdr:rowOff>
    </xdr:to>
    <xdr:sp macro="" textlink="">
      <xdr:nvSpPr>
        <xdr:cNvPr id="254" name="円/楕円 253"/>
        <xdr:cNvSpPr/>
      </xdr:nvSpPr>
      <xdr:spPr>
        <a:xfrm>
          <a:off x="4584700" y="1685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1501</xdr:rowOff>
    </xdr:from>
    <xdr:ext cx="534377" cy="259045"/>
    <xdr:sp macro="" textlink="">
      <xdr:nvSpPr>
        <xdr:cNvPr id="255" name="衛生費該当値テキスト"/>
        <xdr:cNvSpPr txBox="1"/>
      </xdr:nvSpPr>
      <xdr:spPr>
        <a:xfrm>
          <a:off x="4686300" y="168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29,796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50270</xdr:rowOff>
    </xdr:from>
    <xdr:to>
      <xdr:col>5</xdr:col>
      <xdr:colOff>409575</xdr:colOff>
      <xdr:row>98</xdr:row>
      <xdr:rowOff>151870</xdr:rowOff>
    </xdr:to>
    <xdr:sp macro="" textlink="">
      <xdr:nvSpPr>
        <xdr:cNvPr id="256" name="円/楕円 255"/>
        <xdr:cNvSpPr/>
      </xdr:nvSpPr>
      <xdr:spPr>
        <a:xfrm>
          <a:off x="3746500" y="1685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142997</xdr:rowOff>
    </xdr:from>
    <xdr:ext cx="534377" cy="259045"/>
    <xdr:sp macro="" textlink="">
      <xdr:nvSpPr>
        <xdr:cNvPr id="257" name="テキスト ボックス 256"/>
        <xdr:cNvSpPr txBox="1"/>
      </xdr:nvSpPr>
      <xdr:spPr>
        <a:xfrm>
          <a:off x="3530111" y="1694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30,139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52823</xdr:rowOff>
    </xdr:from>
    <xdr:to>
      <xdr:col>4</xdr:col>
      <xdr:colOff>206375</xdr:colOff>
      <xdr:row>98</xdr:row>
      <xdr:rowOff>154423</xdr:rowOff>
    </xdr:to>
    <xdr:sp macro="" textlink="">
      <xdr:nvSpPr>
        <xdr:cNvPr id="258" name="円/楕円 257"/>
        <xdr:cNvSpPr/>
      </xdr:nvSpPr>
      <xdr:spPr>
        <a:xfrm>
          <a:off x="2857500" y="1685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145550</xdr:rowOff>
    </xdr:from>
    <xdr:ext cx="534377" cy="259045"/>
    <xdr:sp macro="" textlink="">
      <xdr:nvSpPr>
        <xdr:cNvPr id="259" name="テキスト ボックス 258"/>
        <xdr:cNvSpPr txBox="1"/>
      </xdr:nvSpPr>
      <xdr:spPr>
        <a:xfrm>
          <a:off x="2641111" y="1694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29,469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55955</xdr:rowOff>
    </xdr:from>
    <xdr:to>
      <xdr:col>3</xdr:col>
      <xdr:colOff>3175</xdr:colOff>
      <xdr:row>98</xdr:row>
      <xdr:rowOff>157555</xdr:rowOff>
    </xdr:to>
    <xdr:sp macro="" textlink="">
      <xdr:nvSpPr>
        <xdr:cNvPr id="260" name="円/楕円 259"/>
        <xdr:cNvSpPr/>
      </xdr:nvSpPr>
      <xdr:spPr>
        <a:xfrm>
          <a:off x="1968500" y="1685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148682</xdr:rowOff>
    </xdr:from>
    <xdr:ext cx="534377" cy="259045"/>
    <xdr:sp macro="" textlink="">
      <xdr:nvSpPr>
        <xdr:cNvPr id="261" name="テキスト ボックス 260"/>
        <xdr:cNvSpPr txBox="1"/>
      </xdr:nvSpPr>
      <xdr:spPr>
        <a:xfrm>
          <a:off x="1752111" y="16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28,647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17455</xdr:rowOff>
    </xdr:from>
    <xdr:to>
      <xdr:col>1</xdr:col>
      <xdr:colOff>485775</xdr:colOff>
      <xdr:row>98</xdr:row>
      <xdr:rowOff>119055</xdr:rowOff>
    </xdr:to>
    <xdr:sp macro="" textlink="">
      <xdr:nvSpPr>
        <xdr:cNvPr id="262" name="円/楕円 261"/>
        <xdr:cNvSpPr/>
      </xdr:nvSpPr>
      <xdr:spPr>
        <a:xfrm>
          <a:off x="1079500" y="168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135582</xdr:rowOff>
    </xdr:from>
    <xdr:ext cx="534377" cy="259045"/>
    <xdr:sp macro="" textlink="">
      <xdr:nvSpPr>
        <xdr:cNvPr id="263" name="テキスト ボックス 262"/>
        <xdr:cNvSpPr txBox="1"/>
      </xdr:nvSpPr>
      <xdr:spPr>
        <a:xfrm>
          <a:off x="863111" y="1659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32639</xdr:rowOff>
    </xdr:from>
    <xdr:to>
      <xdr:col>15</xdr:col>
      <xdr:colOff>180975</xdr:colOff>
      <xdr:row>39</xdr:row>
      <xdr:rowOff>44450</xdr:rowOff>
    </xdr:to>
    <xdr:cxnSp macro="">
      <xdr:nvCxnSpPr>
        <xdr:cNvPr id="292" name="直線コネクタ 291"/>
        <xdr:cNvCxnSpPr/>
      </xdr:nvCxnSpPr>
      <xdr:spPr>
        <a:xfrm flipV="1">
          <a:off x="9639300" y="6719189"/>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8526</xdr:rowOff>
    </xdr:from>
    <xdr:ext cx="378565" cy="259045"/>
    <xdr:sp macro="" textlink="">
      <xdr:nvSpPr>
        <xdr:cNvPr id="293" name="労働費平均値テキスト"/>
        <xdr:cNvSpPr txBox="1"/>
      </xdr:nvSpPr>
      <xdr:spPr>
        <a:xfrm>
          <a:off x="10528300" y="6352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64533</xdr:rowOff>
    </xdr:from>
    <xdr:ext cx="378565" cy="259045"/>
    <xdr:sp macro="" textlink="">
      <xdr:nvSpPr>
        <xdr:cNvPr id="297" name="テキスト ボックス 296"/>
        <xdr:cNvSpPr txBox="1"/>
      </xdr:nvSpPr>
      <xdr:spPr>
        <a:xfrm>
          <a:off x="9450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300" name="テキスト ボックス 299"/>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3" name="テキスト ボックス 302"/>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55770</xdr:rowOff>
    </xdr:from>
    <xdr:ext cx="469744" cy="259045"/>
    <xdr:sp macro="" textlink="">
      <xdr:nvSpPr>
        <xdr:cNvPr id="305" name="テキスト ボックス 304"/>
        <xdr:cNvSpPr txBox="1"/>
      </xdr:nvSpPr>
      <xdr:spPr>
        <a:xfrm>
          <a:off x="6737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153289</xdr:rowOff>
    </xdr:from>
    <xdr:to>
      <xdr:col>15</xdr:col>
      <xdr:colOff>231775</xdr:colOff>
      <xdr:row>39</xdr:row>
      <xdr:rowOff>83439</xdr:rowOff>
    </xdr:to>
    <xdr:sp macro="" textlink="">
      <xdr:nvSpPr>
        <xdr:cNvPr id="311" name="円/楕円 310"/>
        <xdr:cNvSpPr/>
      </xdr:nvSpPr>
      <xdr:spPr>
        <a:xfrm>
          <a:off x="10426700" y="66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68216</xdr:rowOff>
    </xdr:from>
    <xdr:ext cx="313932" cy="259045"/>
    <xdr:sp macro="" textlink="">
      <xdr:nvSpPr>
        <xdr:cNvPr id="312" name="労働費該当値テキスト"/>
        <xdr:cNvSpPr txBox="1"/>
      </xdr:nvSpPr>
      <xdr:spPr>
        <a:xfrm>
          <a:off x="10528300" y="65833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7" name="円/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8" name="テキスト ボックス 317"/>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9" name="円/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20" name="テキスト ボックス 319"/>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788</xdr:rowOff>
    </xdr:from>
    <xdr:to>
      <xdr:col>15</xdr:col>
      <xdr:colOff>180975</xdr:colOff>
      <xdr:row>59</xdr:row>
      <xdr:rowOff>13722</xdr:rowOff>
    </xdr:to>
    <xdr:cxnSp macro="">
      <xdr:nvCxnSpPr>
        <xdr:cNvPr id="349" name="直線コネクタ 348"/>
        <xdr:cNvCxnSpPr/>
      </xdr:nvCxnSpPr>
      <xdr:spPr>
        <a:xfrm>
          <a:off x="9639300" y="10116338"/>
          <a:ext cx="838200" cy="1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155897</xdr:rowOff>
    </xdr:from>
    <xdr:ext cx="534377" cy="259045"/>
    <xdr:sp macro="" textlink="">
      <xdr:nvSpPr>
        <xdr:cNvPr id="350" name="農林水産業費平均値テキスト"/>
        <xdr:cNvSpPr txBox="1"/>
      </xdr:nvSpPr>
      <xdr:spPr>
        <a:xfrm>
          <a:off x="10528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788</xdr:rowOff>
    </xdr:from>
    <xdr:to>
      <xdr:col>14</xdr:col>
      <xdr:colOff>28575</xdr:colOff>
      <xdr:row>59</xdr:row>
      <xdr:rowOff>14313</xdr:rowOff>
    </xdr:to>
    <xdr:cxnSp macro="">
      <xdr:nvCxnSpPr>
        <xdr:cNvPr id="352" name="直線コネクタ 351"/>
        <xdr:cNvCxnSpPr/>
      </xdr:nvCxnSpPr>
      <xdr:spPr>
        <a:xfrm flipV="1">
          <a:off x="8750300" y="10116338"/>
          <a:ext cx="8890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106728</xdr:rowOff>
    </xdr:from>
    <xdr:ext cx="469744" cy="259045"/>
    <xdr:sp macro="" textlink="">
      <xdr:nvSpPr>
        <xdr:cNvPr id="354" name="テキスト ボックス 353"/>
        <xdr:cNvSpPr txBox="1"/>
      </xdr:nvSpPr>
      <xdr:spPr>
        <a:xfrm>
          <a:off x="9404427"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14313</xdr:rowOff>
    </xdr:from>
    <xdr:to>
      <xdr:col>12</xdr:col>
      <xdr:colOff>511175</xdr:colOff>
      <xdr:row>59</xdr:row>
      <xdr:rowOff>29363</xdr:rowOff>
    </xdr:to>
    <xdr:cxnSp macro="">
      <xdr:nvCxnSpPr>
        <xdr:cNvPr id="355" name="直線コネクタ 354"/>
        <xdr:cNvCxnSpPr/>
      </xdr:nvCxnSpPr>
      <xdr:spPr>
        <a:xfrm flipV="1">
          <a:off x="7861300" y="10129863"/>
          <a:ext cx="88900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7" name="テキスト ボックス 356"/>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29019</xdr:rowOff>
    </xdr:from>
    <xdr:to>
      <xdr:col>11</xdr:col>
      <xdr:colOff>307975</xdr:colOff>
      <xdr:row>59</xdr:row>
      <xdr:rowOff>29363</xdr:rowOff>
    </xdr:to>
    <xdr:cxnSp macro="">
      <xdr:nvCxnSpPr>
        <xdr:cNvPr id="358" name="直線コネクタ 357"/>
        <xdr:cNvCxnSpPr/>
      </xdr:nvCxnSpPr>
      <xdr:spPr>
        <a:xfrm>
          <a:off x="6972300" y="10144569"/>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0" name="テキスト ボックス 359"/>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2" name="テキスト ボックス 361"/>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134372</xdr:rowOff>
    </xdr:from>
    <xdr:to>
      <xdr:col>15</xdr:col>
      <xdr:colOff>231775</xdr:colOff>
      <xdr:row>59</xdr:row>
      <xdr:rowOff>64522</xdr:rowOff>
    </xdr:to>
    <xdr:sp macro="" textlink="">
      <xdr:nvSpPr>
        <xdr:cNvPr id="368" name="円/楕円 367"/>
        <xdr:cNvSpPr/>
      </xdr:nvSpPr>
      <xdr:spPr>
        <a:xfrm>
          <a:off x="10426700" y="1007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49299</xdr:rowOff>
    </xdr:from>
    <xdr:ext cx="469744" cy="259045"/>
    <xdr:sp macro="" textlink="">
      <xdr:nvSpPr>
        <xdr:cNvPr id="369" name="農林水産業費該当値テキスト"/>
        <xdr:cNvSpPr txBox="1"/>
      </xdr:nvSpPr>
      <xdr:spPr>
        <a:xfrm>
          <a:off x="10528300" y="999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121438</xdr:rowOff>
    </xdr:from>
    <xdr:to>
      <xdr:col>14</xdr:col>
      <xdr:colOff>79375</xdr:colOff>
      <xdr:row>59</xdr:row>
      <xdr:rowOff>51588</xdr:rowOff>
    </xdr:to>
    <xdr:sp macro="" textlink="">
      <xdr:nvSpPr>
        <xdr:cNvPr id="370" name="円/楕円 369"/>
        <xdr:cNvSpPr/>
      </xdr:nvSpPr>
      <xdr:spPr>
        <a:xfrm>
          <a:off x="9588500" y="1006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42715</xdr:rowOff>
    </xdr:from>
    <xdr:ext cx="469744" cy="259045"/>
    <xdr:sp macro="" textlink="">
      <xdr:nvSpPr>
        <xdr:cNvPr id="371" name="テキスト ボックス 370"/>
        <xdr:cNvSpPr txBox="1"/>
      </xdr:nvSpPr>
      <xdr:spPr>
        <a:xfrm>
          <a:off x="9404427" y="1015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134963</xdr:rowOff>
    </xdr:from>
    <xdr:to>
      <xdr:col>12</xdr:col>
      <xdr:colOff>561975</xdr:colOff>
      <xdr:row>59</xdr:row>
      <xdr:rowOff>65113</xdr:rowOff>
    </xdr:to>
    <xdr:sp macro="" textlink="">
      <xdr:nvSpPr>
        <xdr:cNvPr id="372" name="円/楕円 371"/>
        <xdr:cNvSpPr/>
      </xdr:nvSpPr>
      <xdr:spPr>
        <a:xfrm>
          <a:off x="8699500" y="1007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56240</xdr:rowOff>
    </xdr:from>
    <xdr:ext cx="469744" cy="259045"/>
    <xdr:sp macro="" textlink="">
      <xdr:nvSpPr>
        <xdr:cNvPr id="373" name="テキスト ボックス 372"/>
        <xdr:cNvSpPr txBox="1"/>
      </xdr:nvSpPr>
      <xdr:spPr>
        <a:xfrm>
          <a:off x="8515427" y="1017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150013</xdr:rowOff>
    </xdr:from>
    <xdr:to>
      <xdr:col>11</xdr:col>
      <xdr:colOff>358775</xdr:colOff>
      <xdr:row>59</xdr:row>
      <xdr:rowOff>80163</xdr:rowOff>
    </xdr:to>
    <xdr:sp macro="" textlink="">
      <xdr:nvSpPr>
        <xdr:cNvPr id="374" name="円/楕円 373"/>
        <xdr:cNvSpPr/>
      </xdr:nvSpPr>
      <xdr:spPr>
        <a:xfrm>
          <a:off x="7810500" y="1009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71290</xdr:rowOff>
    </xdr:from>
    <xdr:ext cx="378565" cy="259045"/>
    <xdr:sp macro="" textlink="">
      <xdr:nvSpPr>
        <xdr:cNvPr id="375" name="テキスト ボックス 374"/>
        <xdr:cNvSpPr txBox="1"/>
      </xdr:nvSpPr>
      <xdr:spPr>
        <a:xfrm>
          <a:off x="7672017" y="10186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149669</xdr:rowOff>
    </xdr:from>
    <xdr:to>
      <xdr:col>10</xdr:col>
      <xdr:colOff>155575</xdr:colOff>
      <xdr:row>59</xdr:row>
      <xdr:rowOff>79819</xdr:rowOff>
    </xdr:to>
    <xdr:sp macro="" textlink="">
      <xdr:nvSpPr>
        <xdr:cNvPr id="376" name="円/楕円 375"/>
        <xdr:cNvSpPr/>
      </xdr:nvSpPr>
      <xdr:spPr>
        <a:xfrm>
          <a:off x="6921500" y="1009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70946</xdr:rowOff>
    </xdr:from>
    <xdr:ext cx="378565" cy="259045"/>
    <xdr:sp macro="" textlink="">
      <xdr:nvSpPr>
        <xdr:cNvPr id="377" name="テキスト ボックス 376"/>
        <xdr:cNvSpPr txBox="1"/>
      </xdr:nvSpPr>
      <xdr:spPr>
        <a:xfrm>
          <a:off x="6783017" y="10186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17208</xdr:rowOff>
    </xdr:from>
    <xdr:to>
      <xdr:col>15</xdr:col>
      <xdr:colOff>180975</xdr:colOff>
      <xdr:row>77</xdr:row>
      <xdr:rowOff>73482</xdr:rowOff>
    </xdr:to>
    <xdr:cxnSp macro="">
      <xdr:nvCxnSpPr>
        <xdr:cNvPr id="406" name="直線コネクタ 405"/>
        <xdr:cNvCxnSpPr/>
      </xdr:nvCxnSpPr>
      <xdr:spPr>
        <a:xfrm flipV="1">
          <a:off x="9639300" y="13218858"/>
          <a:ext cx="838200" cy="5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81920</xdr:rowOff>
    </xdr:from>
    <xdr:ext cx="469744" cy="259045"/>
    <xdr:sp macro="" textlink="">
      <xdr:nvSpPr>
        <xdr:cNvPr id="407" name="商工費平均値テキスト"/>
        <xdr:cNvSpPr txBox="1"/>
      </xdr:nvSpPr>
      <xdr:spPr>
        <a:xfrm>
          <a:off x="10528300" y="1328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73482</xdr:rowOff>
    </xdr:from>
    <xdr:to>
      <xdr:col>14</xdr:col>
      <xdr:colOff>28575</xdr:colOff>
      <xdr:row>77</xdr:row>
      <xdr:rowOff>162255</xdr:rowOff>
    </xdr:to>
    <xdr:cxnSp macro="">
      <xdr:nvCxnSpPr>
        <xdr:cNvPr id="409" name="直線コネクタ 408"/>
        <xdr:cNvCxnSpPr/>
      </xdr:nvCxnSpPr>
      <xdr:spPr>
        <a:xfrm flipV="1">
          <a:off x="8750300" y="13275132"/>
          <a:ext cx="889000" cy="8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9110</xdr:rowOff>
    </xdr:from>
    <xdr:ext cx="469744" cy="259045"/>
    <xdr:sp macro="" textlink="">
      <xdr:nvSpPr>
        <xdr:cNvPr id="411" name="テキスト ボックス 410"/>
        <xdr:cNvSpPr txBox="1"/>
      </xdr:nvSpPr>
      <xdr:spPr>
        <a:xfrm>
          <a:off x="9404427"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162255</xdr:rowOff>
    </xdr:from>
    <xdr:to>
      <xdr:col>12</xdr:col>
      <xdr:colOff>511175</xdr:colOff>
      <xdr:row>78</xdr:row>
      <xdr:rowOff>168199</xdr:rowOff>
    </xdr:to>
    <xdr:cxnSp macro="">
      <xdr:nvCxnSpPr>
        <xdr:cNvPr id="412" name="直線コネクタ 411"/>
        <xdr:cNvCxnSpPr/>
      </xdr:nvCxnSpPr>
      <xdr:spPr>
        <a:xfrm flipV="1">
          <a:off x="7861300" y="13363905"/>
          <a:ext cx="889000" cy="17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47592</xdr:rowOff>
    </xdr:from>
    <xdr:ext cx="469744" cy="259045"/>
    <xdr:sp macro="" textlink="">
      <xdr:nvSpPr>
        <xdr:cNvPr id="414" name="テキスト ボックス 413"/>
        <xdr:cNvSpPr txBox="1"/>
      </xdr:nvSpPr>
      <xdr:spPr>
        <a:xfrm>
          <a:off x="8515427"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168199</xdr:rowOff>
    </xdr:from>
    <xdr:to>
      <xdr:col>11</xdr:col>
      <xdr:colOff>307975</xdr:colOff>
      <xdr:row>79</xdr:row>
      <xdr:rowOff>19686</xdr:rowOff>
    </xdr:to>
    <xdr:cxnSp macro="">
      <xdr:nvCxnSpPr>
        <xdr:cNvPr id="415" name="直線コネクタ 414"/>
        <xdr:cNvCxnSpPr/>
      </xdr:nvCxnSpPr>
      <xdr:spPr>
        <a:xfrm flipV="1">
          <a:off x="6972300" y="13541299"/>
          <a:ext cx="889000" cy="2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7" name="テキスト ボックス 416"/>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19" name="テキスト ボックス 418"/>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137858</xdr:rowOff>
    </xdr:from>
    <xdr:to>
      <xdr:col>15</xdr:col>
      <xdr:colOff>231775</xdr:colOff>
      <xdr:row>77</xdr:row>
      <xdr:rowOff>68008</xdr:rowOff>
    </xdr:to>
    <xdr:sp macro="" textlink="">
      <xdr:nvSpPr>
        <xdr:cNvPr id="425" name="円/楕円 424"/>
        <xdr:cNvSpPr/>
      </xdr:nvSpPr>
      <xdr:spPr>
        <a:xfrm>
          <a:off x="10426700" y="1316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160735</xdr:rowOff>
    </xdr:from>
    <xdr:ext cx="469744" cy="259045"/>
    <xdr:sp macro="" textlink="">
      <xdr:nvSpPr>
        <xdr:cNvPr id="426" name="商工費該当値テキスト"/>
        <xdr:cNvSpPr txBox="1"/>
      </xdr:nvSpPr>
      <xdr:spPr>
        <a:xfrm>
          <a:off x="10528300" y="1301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9,715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22682</xdr:rowOff>
    </xdr:from>
    <xdr:to>
      <xdr:col>14</xdr:col>
      <xdr:colOff>79375</xdr:colOff>
      <xdr:row>77</xdr:row>
      <xdr:rowOff>124282</xdr:rowOff>
    </xdr:to>
    <xdr:sp macro="" textlink="">
      <xdr:nvSpPr>
        <xdr:cNvPr id="427" name="円/楕円 426"/>
        <xdr:cNvSpPr/>
      </xdr:nvSpPr>
      <xdr:spPr>
        <a:xfrm>
          <a:off x="9588500" y="1322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140809</xdr:rowOff>
    </xdr:from>
    <xdr:ext cx="469744" cy="259045"/>
    <xdr:sp macro="" textlink="">
      <xdr:nvSpPr>
        <xdr:cNvPr id="428" name="テキスト ボックス 427"/>
        <xdr:cNvSpPr txBox="1"/>
      </xdr:nvSpPr>
      <xdr:spPr>
        <a:xfrm>
          <a:off x="9404427" y="1299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111455</xdr:rowOff>
    </xdr:from>
    <xdr:to>
      <xdr:col>12</xdr:col>
      <xdr:colOff>561975</xdr:colOff>
      <xdr:row>78</xdr:row>
      <xdr:rowOff>41605</xdr:rowOff>
    </xdr:to>
    <xdr:sp macro="" textlink="">
      <xdr:nvSpPr>
        <xdr:cNvPr id="429" name="円/楕円 428"/>
        <xdr:cNvSpPr/>
      </xdr:nvSpPr>
      <xdr:spPr>
        <a:xfrm>
          <a:off x="8699500" y="1331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58132</xdr:rowOff>
    </xdr:from>
    <xdr:ext cx="469744" cy="259045"/>
    <xdr:sp macro="" textlink="">
      <xdr:nvSpPr>
        <xdr:cNvPr id="430" name="テキスト ボックス 429"/>
        <xdr:cNvSpPr txBox="1"/>
      </xdr:nvSpPr>
      <xdr:spPr>
        <a:xfrm>
          <a:off x="8515427" y="1308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117399</xdr:rowOff>
    </xdr:from>
    <xdr:to>
      <xdr:col>11</xdr:col>
      <xdr:colOff>358775</xdr:colOff>
      <xdr:row>79</xdr:row>
      <xdr:rowOff>47549</xdr:rowOff>
    </xdr:to>
    <xdr:sp macro="" textlink="">
      <xdr:nvSpPr>
        <xdr:cNvPr id="431" name="円/楕円 430"/>
        <xdr:cNvSpPr/>
      </xdr:nvSpPr>
      <xdr:spPr>
        <a:xfrm>
          <a:off x="7810500" y="1349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38676</xdr:rowOff>
    </xdr:from>
    <xdr:ext cx="469744" cy="259045"/>
    <xdr:sp macro="" textlink="">
      <xdr:nvSpPr>
        <xdr:cNvPr id="432" name="テキスト ボックス 431"/>
        <xdr:cNvSpPr txBox="1"/>
      </xdr:nvSpPr>
      <xdr:spPr>
        <a:xfrm>
          <a:off x="7626427" y="1358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140336</xdr:rowOff>
    </xdr:from>
    <xdr:to>
      <xdr:col>10</xdr:col>
      <xdr:colOff>155575</xdr:colOff>
      <xdr:row>79</xdr:row>
      <xdr:rowOff>70486</xdr:rowOff>
    </xdr:to>
    <xdr:sp macro="" textlink="">
      <xdr:nvSpPr>
        <xdr:cNvPr id="433" name="円/楕円 432"/>
        <xdr:cNvSpPr/>
      </xdr:nvSpPr>
      <xdr:spPr>
        <a:xfrm>
          <a:off x="6921500" y="1351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61613</xdr:rowOff>
    </xdr:from>
    <xdr:ext cx="378565" cy="259045"/>
    <xdr:sp macro="" textlink="">
      <xdr:nvSpPr>
        <xdr:cNvPr id="434" name="テキスト ボックス 433"/>
        <xdr:cNvSpPr txBox="1"/>
      </xdr:nvSpPr>
      <xdr:spPr>
        <a:xfrm>
          <a:off x="6783017" y="13606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25895</xdr:rowOff>
    </xdr:from>
    <xdr:to>
      <xdr:col>15</xdr:col>
      <xdr:colOff>180975</xdr:colOff>
      <xdr:row>98</xdr:row>
      <xdr:rowOff>28372</xdr:rowOff>
    </xdr:to>
    <xdr:cxnSp macro="">
      <xdr:nvCxnSpPr>
        <xdr:cNvPr id="467" name="直線コネクタ 466"/>
        <xdr:cNvCxnSpPr/>
      </xdr:nvCxnSpPr>
      <xdr:spPr>
        <a:xfrm>
          <a:off x="9639300" y="16656545"/>
          <a:ext cx="838200" cy="17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75840</xdr:rowOff>
    </xdr:from>
    <xdr:ext cx="534377" cy="259045"/>
    <xdr:sp macro="" textlink="">
      <xdr:nvSpPr>
        <xdr:cNvPr id="468" name="土木費平均値テキスト"/>
        <xdr:cNvSpPr txBox="1"/>
      </xdr:nvSpPr>
      <xdr:spPr>
        <a:xfrm>
          <a:off x="10528300" y="16535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25895</xdr:rowOff>
    </xdr:from>
    <xdr:to>
      <xdr:col>14</xdr:col>
      <xdr:colOff>28575</xdr:colOff>
      <xdr:row>98</xdr:row>
      <xdr:rowOff>15123</xdr:rowOff>
    </xdr:to>
    <xdr:cxnSp macro="">
      <xdr:nvCxnSpPr>
        <xdr:cNvPr id="470" name="直線コネクタ 469"/>
        <xdr:cNvCxnSpPr/>
      </xdr:nvCxnSpPr>
      <xdr:spPr>
        <a:xfrm flipV="1">
          <a:off x="8750300" y="16656545"/>
          <a:ext cx="889000" cy="16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155872</xdr:rowOff>
    </xdr:from>
    <xdr:ext cx="534377" cy="259045"/>
    <xdr:sp macro="" textlink="">
      <xdr:nvSpPr>
        <xdr:cNvPr id="472" name="テキスト ボックス 471"/>
        <xdr:cNvSpPr txBox="1"/>
      </xdr:nvSpPr>
      <xdr:spPr>
        <a:xfrm>
          <a:off x="9372111" y="1678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15123</xdr:rowOff>
    </xdr:from>
    <xdr:to>
      <xdr:col>12</xdr:col>
      <xdr:colOff>511175</xdr:colOff>
      <xdr:row>98</xdr:row>
      <xdr:rowOff>27667</xdr:rowOff>
    </xdr:to>
    <xdr:cxnSp macro="">
      <xdr:nvCxnSpPr>
        <xdr:cNvPr id="473" name="直線コネクタ 472"/>
        <xdr:cNvCxnSpPr/>
      </xdr:nvCxnSpPr>
      <xdr:spPr>
        <a:xfrm flipV="1">
          <a:off x="7861300" y="16817223"/>
          <a:ext cx="889000" cy="1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3715</xdr:rowOff>
    </xdr:from>
    <xdr:ext cx="534377" cy="259045"/>
    <xdr:sp macro="" textlink="">
      <xdr:nvSpPr>
        <xdr:cNvPr id="475" name="テキスト ボックス 474"/>
        <xdr:cNvSpPr txBox="1"/>
      </xdr:nvSpPr>
      <xdr:spPr>
        <a:xfrm>
          <a:off x="8483111" y="164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27667</xdr:rowOff>
    </xdr:from>
    <xdr:to>
      <xdr:col>11</xdr:col>
      <xdr:colOff>307975</xdr:colOff>
      <xdr:row>98</xdr:row>
      <xdr:rowOff>63139</xdr:rowOff>
    </xdr:to>
    <xdr:cxnSp macro="">
      <xdr:nvCxnSpPr>
        <xdr:cNvPr id="476" name="直線コネクタ 475"/>
        <xdr:cNvCxnSpPr/>
      </xdr:nvCxnSpPr>
      <xdr:spPr>
        <a:xfrm flipV="1">
          <a:off x="6972300" y="16829767"/>
          <a:ext cx="889000" cy="3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151601</xdr:rowOff>
    </xdr:from>
    <xdr:ext cx="534377" cy="259045"/>
    <xdr:sp macro="" textlink="">
      <xdr:nvSpPr>
        <xdr:cNvPr id="478" name="テキスト ボックス 477"/>
        <xdr:cNvSpPr txBox="1"/>
      </xdr:nvSpPr>
      <xdr:spPr>
        <a:xfrm>
          <a:off x="7594111" y="164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25585</xdr:rowOff>
    </xdr:from>
    <xdr:ext cx="534377" cy="259045"/>
    <xdr:sp macro="" textlink="">
      <xdr:nvSpPr>
        <xdr:cNvPr id="480" name="テキスト ボックス 479"/>
        <xdr:cNvSpPr txBox="1"/>
      </xdr:nvSpPr>
      <xdr:spPr>
        <a:xfrm>
          <a:off x="6705111" y="1648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149022</xdr:rowOff>
    </xdr:from>
    <xdr:to>
      <xdr:col>15</xdr:col>
      <xdr:colOff>231775</xdr:colOff>
      <xdr:row>98</xdr:row>
      <xdr:rowOff>79172</xdr:rowOff>
    </xdr:to>
    <xdr:sp macro="" textlink="">
      <xdr:nvSpPr>
        <xdr:cNvPr id="486" name="円/楕円 485"/>
        <xdr:cNvSpPr/>
      </xdr:nvSpPr>
      <xdr:spPr>
        <a:xfrm>
          <a:off x="10426700" y="167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127449</xdr:rowOff>
    </xdr:from>
    <xdr:ext cx="534377" cy="259045"/>
    <xdr:sp macro="" textlink="">
      <xdr:nvSpPr>
        <xdr:cNvPr id="487" name="土木費該当値テキスト"/>
        <xdr:cNvSpPr txBox="1"/>
      </xdr:nvSpPr>
      <xdr:spPr>
        <a:xfrm>
          <a:off x="10528300" y="1675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29,688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146545</xdr:rowOff>
    </xdr:from>
    <xdr:to>
      <xdr:col>14</xdr:col>
      <xdr:colOff>79375</xdr:colOff>
      <xdr:row>97</xdr:row>
      <xdr:rowOff>76695</xdr:rowOff>
    </xdr:to>
    <xdr:sp macro="" textlink="">
      <xdr:nvSpPr>
        <xdr:cNvPr id="488" name="円/楕円 487"/>
        <xdr:cNvSpPr/>
      </xdr:nvSpPr>
      <xdr:spPr>
        <a:xfrm>
          <a:off x="9588500" y="166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93222</xdr:rowOff>
    </xdr:from>
    <xdr:ext cx="534377" cy="259045"/>
    <xdr:sp macro="" textlink="">
      <xdr:nvSpPr>
        <xdr:cNvPr id="489" name="テキスト ボックス 488"/>
        <xdr:cNvSpPr txBox="1"/>
      </xdr:nvSpPr>
      <xdr:spPr>
        <a:xfrm>
          <a:off x="9372111" y="1638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47,948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135773</xdr:rowOff>
    </xdr:from>
    <xdr:to>
      <xdr:col>12</xdr:col>
      <xdr:colOff>561975</xdr:colOff>
      <xdr:row>98</xdr:row>
      <xdr:rowOff>65923</xdr:rowOff>
    </xdr:to>
    <xdr:sp macro="" textlink="">
      <xdr:nvSpPr>
        <xdr:cNvPr id="490" name="円/楕円 489"/>
        <xdr:cNvSpPr/>
      </xdr:nvSpPr>
      <xdr:spPr>
        <a:xfrm>
          <a:off x="8699500" y="1676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57050</xdr:rowOff>
    </xdr:from>
    <xdr:ext cx="534377" cy="259045"/>
    <xdr:sp macro="" textlink="">
      <xdr:nvSpPr>
        <xdr:cNvPr id="491" name="テキスト ボックス 490"/>
        <xdr:cNvSpPr txBox="1"/>
      </xdr:nvSpPr>
      <xdr:spPr>
        <a:xfrm>
          <a:off x="8483111" y="1685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31,079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148317</xdr:rowOff>
    </xdr:from>
    <xdr:to>
      <xdr:col>11</xdr:col>
      <xdr:colOff>358775</xdr:colOff>
      <xdr:row>98</xdr:row>
      <xdr:rowOff>78467</xdr:rowOff>
    </xdr:to>
    <xdr:sp macro="" textlink="">
      <xdr:nvSpPr>
        <xdr:cNvPr id="492" name="円/楕円 491"/>
        <xdr:cNvSpPr/>
      </xdr:nvSpPr>
      <xdr:spPr>
        <a:xfrm>
          <a:off x="7810500" y="1677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69594</xdr:rowOff>
    </xdr:from>
    <xdr:ext cx="534377" cy="259045"/>
    <xdr:sp macro="" textlink="">
      <xdr:nvSpPr>
        <xdr:cNvPr id="493" name="テキスト ボックス 492"/>
        <xdr:cNvSpPr txBox="1"/>
      </xdr:nvSpPr>
      <xdr:spPr>
        <a:xfrm>
          <a:off x="7594111" y="168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29,762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12339</xdr:rowOff>
    </xdr:from>
    <xdr:to>
      <xdr:col>10</xdr:col>
      <xdr:colOff>155575</xdr:colOff>
      <xdr:row>98</xdr:row>
      <xdr:rowOff>113939</xdr:rowOff>
    </xdr:to>
    <xdr:sp macro="" textlink="">
      <xdr:nvSpPr>
        <xdr:cNvPr id="494" name="円/楕円 493"/>
        <xdr:cNvSpPr/>
      </xdr:nvSpPr>
      <xdr:spPr>
        <a:xfrm>
          <a:off x="6921500" y="1681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105066</xdr:rowOff>
    </xdr:from>
    <xdr:ext cx="534377" cy="259045"/>
    <xdr:sp macro="" textlink="">
      <xdr:nvSpPr>
        <xdr:cNvPr id="495" name="テキスト ボックス 494"/>
        <xdr:cNvSpPr txBox="1"/>
      </xdr:nvSpPr>
      <xdr:spPr>
        <a:xfrm>
          <a:off x="6705111" y="1690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66639</xdr:rowOff>
    </xdr:from>
    <xdr:to>
      <xdr:col>23</xdr:col>
      <xdr:colOff>517525</xdr:colOff>
      <xdr:row>37</xdr:row>
      <xdr:rowOff>45197</xdr:rowOff>
    </xdr:to>
    <xdr:cxnSp macro="">
      <xdr:nvCxnSpPr>
        <xdr:cNvPr id="523" name="直線コネクタ 522"/>
        <xdr:cNvCxnSpPr/>
      </xdr:nvCxnSpPr>
      <xdr:spPr>
        <a:xfrm flipV="1">
          <a:off x="15481300" y="6238839"/>
          <a:ext cx="838200" cy="15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112635</xdr:rowOff>
    </xdr:from>
    <xdr:ext cx="534377" cy="259045"/>
    <xdr:sp macro="" textlink="">
      <xdr:nvSpPr>
        <xdr:cNvPr id="524" name="消防費平均値テキスト"/>
        <xdr:cNvSpPr txBox="1"/>
      </xdr:nvSpPr>
      <xdr:spPr>
        <a:xfrm>
          <a:off x="16370300" y="6284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45197</xdr:rowOff>
    </xdr:from>
    <xdr:to>
      <xdr:col>22</xdr:col>
      <xdr:colOff>365125</xdr:colOff>
      <xdr:row>38</xdr:row>
      <xdr:rowOff>14564</xdr:rowOff>
    </xdr:to>
    <xdr:cxnSp macro="">
      <xdr:nvCxnSpPr>
        <xdr:cNvPr id="526" name="直線コネクタ 525"/>
        <xdr:cNvCxnSpPr/>
      </xdr:nvCxnSpPr>
      <xdr:spPr>
        <a:xfrm flipV="1">
          <a:off x="14592300" y="6388847"/>
          <a:ext cx="889000" cy="140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100362</xdr:rowOff>
    </xdr:from>
    <xdr:ext cx="534377" cy="259045"/>
    <xdr:sp macro="" textlink="">
      <xdr:nvSpPr>
        <xdr:cNvPr id="528" name="テキスト ボックス 527"/>
        <xdr:cNvSpPr txBox="1"/>
      </xdr:nvSpPr>
      <xdr:spPr>
        <a:xfrm>
          <a:off x="15214111" y="61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14564</xdr:rowOff>
    </xdr:from>
    <xdr:to>
      <xdr:col>21</xdr:col>
      <xdr:colOff>161925</xdr:colOff>
      <xdr:row>38</xdr:row>
      <xdr:rowOff>59279</xdr:rowOff>
    </xdr:to>
    <xdr:cxnSp macro="">
      <xdr:nvCxnSpPr>
        <xdr:cNvPr id="529" name="直線コネクタ 528"/>
        <xdr:cNvCxnSpPr/>
      </xdr:nvCxnSpPr>
      <xdr:spPr>
        <a:xfrm flipV="1">
          <a:off x="13703300" y="6529664"/>
          <a:ext cx="889000" cy="4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35211</xdr:rowOff>
    </xdr:from>
    <xdr:ext cx="534377" cy="259045"/>
    <xdr:sp macro="" textlink="">
      <xdr:nvSpPr>
        <xdr:cNvPr id="531" name="テキスト ボックス 530"/>
        <xdr:cNvSpPr txBox="1"/>
      </xdr:nvSpPr>
      <xdr:spPr>
        <a:xfrm>
          <a:off x="14325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48214</xdr:rowOff>
    </xdr:from>
    <xdr:to>
      <xdr:col>19</xdr:col>
      <xdr:colOff>644525</xdr:colOff>
      <xdr:row>38</xdr:row>
      <xdr:rowOff>59279</xdr:rowOff>
    </xdr:to>
    <xdr:cxnSp macro="">
      <xdr:nvCxnSpPr>
        <xdr:cNvPr id="532" name="直線コネクタ 531"/>
        <xdr:cNvCxnSpPr/>
      </xdr:nvCxnSpPr>
      <xdr:spPr>
        <a:xfrm>
          <a:off x="12814300" y="6563314"/>
          <a:ext cx="889000" cy="1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93093</xdr:rowOff>
    </xdr:from>
    <xdr:ext cx="534377" cy="259045"/>
    <xdr:sp macro="" textlink="">
      <xdr:nvSpPr>
        <xdr:cNvPr id="534" name="テキスト ボックス 533"/>
        <xdr:cNvSpPr txBox="1"/>
      </xdr:nvSpPr>
      <xdr:spPr>
        <a:xfrm>
          <a:off x="13436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100637</xdr:rowOff>
    </xdr:from>
    <xdr:ext cx="534377" cy="259045"/>
    <xdr:sp macro="" textlink="">
      <xdr:nvSpPr>
        <xdr:cNvPr id="536" name="テキスト ボックス 535"/>
        <xdr:cNvSpPr txBox="1"/>
      </xdr:nvSpPr>
      <xdr:spPr>
        <a:xfrm>
          <a:off x="12547111" y="61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15839</xdr:rowOff>
    </xdr:from>
    <xdr:to>
      <xdr:col>23</xdr:col>
      <xdr:colOff>568325</xdr:colOff>
      <xdr:row>36</xdr:row>
      <xdr:rowOff>117439</xdr:rowOff>
    </xdr:to>
    <xdr:sp macro="" textlink="">
      <xdr:nvSpPr>
        <xdr:cNvPr id="542" name="円/楕円 541"/>
        <xdr:cNvSpPr/>
      </xdr:nvSpPr>
      <xdr:spPr>
        <a:xfrm>
          <a:off x="16268700" y="618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38716</xdr:rowOff>
    </xdr:from>
    <xdr:ext cx="534377" cy="259045"/>
    <xdr:sp macro="" textlink="">
      <xdr:nvSpPr>
        <xdr:cNvPr id="543" name="消防費該当値テキスト"/>
        <xdr:cNvSpPr txBox="1"/>
      </xdr:nvSpPr>
      <xdr:spPr>
        <a:xfrm>
          <a:off x="16370300" y="603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19,098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165847</xdr:rowOff>
    </xdr:from>
    <xdr:to>
      <xdr:col>22</xdr:col>
      <xdr:colOff>415925</xdr:colOff>
      <xdr:row>37</xdr:row>
      <xdr:rowOff>95997</xdr:rowOff>
    </xdr:to>
    <xdr:sp macro="" textlink="">
      <xdr:nvSpPr>
        <xdr:cNvPr id="544" name="円/楕円 543"/>
        <xdr:cNvSpPr/>
      </xdr:nvSpPr>
      <xdr:spPr>
        <a:xfrm>
          <a:off x="15430500" y="633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87124</xdr:rowOff>
    </xdr:from>
    <xdr:ext cx="534377" cy="259045"/>
    <xdr:sp macro="" textlink="">
      <xdr:nvSpPr>
        <xdr:cNvPr id="545" name="テキスト ボックス 544"/>
        <xdr:cNvSpPr txBox="1"/>
      </xdr:nvSpPr>
      <xdr:spPr>
        <a:xfrm>
          <a:off x="15214111" y="643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15,817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135214</xdr:rowOff>
    </xdr:from>
    <xdr:to>
      <xdr:col>21</xdr:col>
      <xdr:colOff>212725</xdr:colOff>
      <xdr:row>38</xdr:row>
      <xdr:rowOff>65364</xdr:rowOff>
    </xdr:to>
    <xdr:sp macro="" textlink="">
      <xdr:nvSpPr>
        <xdr:cNvPr id="546" name="円/楕円 545"/>
        <xdr:cNvSpPr/>
      </xdr:nvSpPr>
      <xdr:spPr>
        <a:xfrm>
          <a:off x="14541500" y="647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56491</xdr:rowOff>
    </xdr:from>
    <xdr:ext cx="534377" cy="259045"/>
    <xdr:sp macro="" textlink="">
      <xdr:nvSpPr>
        <xdr:cNvPr id="547" name="テキスト ボックス 546"/>
        <xdr:cNvSpPr txBox="1"/>
      </xdr:nvSpPr>
      <xdr:spPr>
        <a:xfrm>
          <a:off x="14325111" y="657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8479</xdr:rowOff>
    </xdr:from>
    <xdr:to>
      <xdr:col>20</xdr:col>
      <xdr:colOff>9525</xdr:colOff>
      <xdr:row>38</xdr:row>
      <xdr:rowOff>110079</xdr:rowOff>
    </xdr:to>
    <xdr:sp macro="" textlink="">
      <xdr:nvSpPr>
        <xdr:cNvPr id="548" name="円/楕円 547"/>
        <xdr:cNvSpPr/>
      </xdr:nvSpPr>
      <xdr:spPr>
        <a:xfrm>
          <a:off x="13652500" y="652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101206</xdr:rowOff>
    </xdr:from>
    <xdr:ext cx="534377" cy="259045"/>
    <xdr:sp macro="" textlink="">
      <xdr:nvSpPr>
        <xdr:cNvPr id="549" name="テキスト ボックス 548"/>
        <xdr:cNvSpPr txBox="1"/>
      </xdr:nvSpPr>
      <xdr:spPr>
        <a:xfrm>
          <a:off x="13436111" y="66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168864</xdr:rowOff>
    </xdr:from>
    <xdr:to>
      <xdr:col>18</xdr:col>
      <xdr:colOff>492125</xdr:colOff>
      <xdr:row>38</xdr:row>
      <xdr:rowOff>99014</xdr:rowOff>
    </xdr:to>
    <xdr:sp macro="" textlink="">
      <xdr:nvSpPr>
        <xdr:cNvPr id="550" name="円/楕円 549"/>
        <xdr:cNvSpPr/>
      </xdr:nvSpPr>
      <xdr:spPr>
        <a:xfrm>
          <a:off x="12763500" y="651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90141</xdr:rowOff>
    </xdr:from>
    <xdr:ext cx="534377" cy="259045"/>
    <xdr:sp macro="" textlink="">
      <xdr:nvSpPr>
        <xdr:cNvPr id="551" name="テキスト ボックス 550"/>
        <xdr:cNvSpPr txBox="1"/>
      </xdr:nvSpPr>
      <xdr:spPr>
        <a:xfrm>
          <a:off x="12547111" y="660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133800</xdr:rowOff>
    </xdr:from>
    <xdr:to>
      <xdr:col>23</xdr:col>
      <xdr:colOff>517525</xdr:colOff>
      <xdr:row>57</xdr:row>
      <xdr:rowOff>3585</xdr:rowOff>
    </xdr:to>
    <xdr:cxnSp macro="">
      <xdr:nvCxnSpPr>
        <xdr:cNvPr id="582" name="直線コネクタ 581"/>
        <xdr:cNvCxnSpPr/>
      </xdr:nvCxnSpPr>
      <xdr:spPr>
        <a:xfrm flipV="1">
          <a:off x="15481300" y="9735000"/>
          <a:ext cx="838200" cy="4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102807</xdr:rowOff>
    </xdr:from>
    <xdr:ext cx="534377" cy="259045"/>
    <xdr:sp macro="" textlink="">
      <xdr:nvSpPr>
        <xdr:cNvPr id="583" name="教育費平均値テキスト"/>
        <xdr:cNvSpPr txBox="1"/>
      </xdr:nvSpPr>
      <xdr:spPr>
        <a:xfrm>
          <a:off x="16370300" y="953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165902</xdr:rowOff>
    </xdr:from>
    <xdr:to>
      <xdr:col>22</xdr:col>
      <xdr:colOff>365125</xdr:colOff>
      <xdr:row>57</xdr:row>
      <xdr:rowOff>3585</xdr:rowOff>
    </xdr:to>
    <xdr:cxnSp macro="">
      <xdr:nvCxnSpPr>
        <xdr:cNvPr id="585" name="直線コネクタ 584"/>
        <xdr:cNvCxnSpPr/>
      </xdr:nvCxnSpPr>
      <xdr:spPr>
        <a:xfrm>
          <a:off x="14592300" y="9767102"/>
          <a:ext cx="889000" cy="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8079</xdr:rowOff>
    </xdr:from>
    <xdr:ext cx="534377" cy="259045"/>
    <xdr:sp macro="" textlink="">
      <xdr:nvSpPr>
        <xdr:cNvPr id="587" name="テキスト ボックス 586"/>
        <xdr:cNvSpPr txBox="1"/>
      </xdr:nvSpPr>
      <xdr:spPr>
        <a:xfrm>
          <a:off x="15214111" y="943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165902</xdr:rowOff>
    </xdr:from>
    <xdr:to>
      <xdr:col>21</xdr:col>
      <xdr:colOff>161925</xdr:colOff>
      <xdr:row>57</xdr:row>
      <xdr:rowOff>44308</xdr:rowOff>
    </xdr:to>
    <xdr:cxnSp macro="">
      <xdr:nvCxnSpPr>
        <xdr:cNvPr id="588" name="直線コネクタ 587"/>
        <xdr:cNvCxnSpPr/>
      </xdr:nvCxnSpPr>
      <xdr:spPr>
        <a:xfrm flipV="1">
          <a:off x="13703300" y="9767102"/>
          <a:ext cx="889000" cy="4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1058</xdr:rowOff>
    </xdr:from>
    <xdr:ext cx="534377" cy="259045"/>
    <xdr:sp macro="" textlink="">
      <xdr:nvSpPr>
        <xdr:cNvPr id="590" name="テキスト ボックス 589"/>
        <xdr:cNvSpPr txBox="1"/>
      </xdr:nvSpPr>
      <xdr:spPr>
        <a:xfrm>
          <a:off x="14325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44308</xdr:rowOff>
    </xdr:from>
    <xdr:to>
      <xdr:col>19</xdr:col>
      <xdr:colOff>644525</xdr:colOff>
      <xdr:row>57</xdr:row>
      <xdr:rowOff>54225</xdr:rowOff>
    </xdr:to>
    <xdr:cxnSp macro="">
      <xdr:nvCxnSpPr>
        <xdr:cNvPr id="591" name="直線コネクタ 590"/>
        <xdr:cNvCxnSpPr/>
      </xdr:nvCxnSpPr>
      <xdr:spPr>
        <a:xfrm flipV="1">
          <a:off x="12814300" y="9816958"/>
          <a:ext cx="889000" cy="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3" name="テキスト ボックス 592"/>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5" name="テキスト ボックス 594"/>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83000</xdr:rowOff>
    </xdr:from>
    <xdr:to>
      <xdr:col>23</xdr:col>
      <xdr:colOff>568325</xdr:colOff>
      <xdr:row>57</xdr:row>
      <xdr:rowOff>13150</xdr:rowOff>
    </xdr:to>
    <xdr:sp macro="" textlink="">
      <xdr:nvSpPr>
        <xdr:cNvPr id="601" name="円/楕円 600"/>
        <xdr:cNvSpPr/>
      </xdr:nvSpPr>
      <xdr:spPr>
        <a:xfrm>
          <a:off x="16268700" y="96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61427</xdr:rowOff>
    </xdr:from>
    <xdr:ext cx="534377" cy="259045"/>
    <xdr:sp macro="" textlink="">
      <xdr:nvSpPr>
        <xdr:cNvPr id="602" name="教育費該当値テキスト"/>
        <xdr:cNvSpPr txBox="1"/>
      </xdr:nvSpPr>
      <xdr:spPr>
        <a:xfrm>
          <a:off x="16370300" y="966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44,042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124235</xdr:rowOff>
    </xdr:from>
    <xdr:to>
      <xdr:col>22</xdr:col>
      <xdr:colOff>415925</xdr:colOff>
      <xdr:row>57</xdr:row>
      <xdr:rowOff>54385</xdr:rowOff>
    </xdr:to>
    <xdr:sp macro="" textlink="">
      <xdr:nvSpPr>
        <xdr:cNvPr id="603" name="円/楕円 602"/>
        <xdr:cNvSpPr/>
      </xdr:nvSpPr>
      <xdr:spPr>
        <a:xfrm>
          <a:off x="15430500" y="972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45512</xdr:rowOff>
    </xdr:from>
    <xdr:ext cx="534377" cy="259045"/>
    <xdr:sp macro="" textlink="">
      <xdr:nvSpPr>
        <xdr:cNvPr id="604" name="テキスト ボックス 603"/>
        <xdr:cNvSpPr txBox="1"/>
      </xdr:nvSpPr>
      <xdr:spPr>
        <a:xfrm>
          <a:off x="15214111" y="981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40,254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115102</xdr:rowOff>
    </xdr:from>
    <xdr:to>
      <xdr:col>21</xdr:col>
      <xdr:colOff>212725</xdr:colOff>
      <xdr:row>57</xdr:row>
      <xdr:rowOff>45252</xdr:rowOff>
    </xdr:to>
    <xdr:sp macro="" textlink="">
      <xdr:nvSpPr>
        <xdr:cNvPr id="605" name="円/楕円 604"/>
        <xdr:cNvSpPr/>
      </xdr:nvSpPr>
      <xdr:spPr>
        <a:xfrm>
          <a:off x="14541500" y="971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36379</xdr:rowOff>
    </xdr:from>
    <xdr:ext cx="534377" cy="259045"/>
    <xdr:sp macro="" textlink="">
      <xdr:nvSpPr>
        <xdr:cNvPr id="606" name="テキスト ボックス 605"/>
        <xdr:cNvSpPr txBox="1"/>
      </xdr:nvSpPr>
      <xdr:spPr>
        <a:xfrm>
          <a:off x="14325111" y="980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41,093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164958</xdr:rowOff>
    </xdr:from>
    <xdr:to>
      <xdr:col>20</xdr:col>
      <xdr:colOff>9525</xdr:colOff>
      <xdr:row>57</xdr:row>
      <xdr:rowOff>95108</xdr:rowOff>
    </xdr:to>
    <xdr:sp macro="" textlink="">
      <xdr:nvSpPr>
        <xdr:cNvPr id="607" name="円/楕円 606"/>
        <xdr:cNvSpPr/>
      </xdr:nvSpPr>
      <xdr:spPr>
        <a:xfrm>
          <a:off x="13652500" y="976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86235</xdr:rowOff>
    </xdr:from>
    <xdr:ext cx="534377" cy="259045"/>
    <xdr:sp macro="" textlink="">
      <xdr:nvSpPr>
        <xdr:cNvPr id="608" name="テキスト ボックス 607"/>
        <xdr:cNvSpPr txBox="1"/>
      </xdr:nvSpPr>
      <xdr:spPr>
        <a:xfrm>
          <a:off x="13436111" y="985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36,513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3425</xdr:rowOff>
    </xdr:from>
    <xdr:to>
      <xdr:col>18</xdr:col>
      <xdr:colOff>492125</xdr:colOff>
      <xdr:row>57</xdr:row>
      <xdr:rowOff>105025</xdr:rowOff>
    </xdr:to>
    <xdr:sp macro="" textlink="">
      <xdr:nvSpPr>
        <xdr:cNvPr id="609" name="円/楕円 608"/>
        <xdr:cNvSpPr/>
      </xdr:nvSpPr>
      <xdr:spPr>
        <a:xfrm>
          <a:off x="12763500" y="977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96152</xdr:rowOff>
    </xdr:from>
    <xdr:ext cx="534377" cy="259045"/>
    <xdr:sp macro="" textlink="">
      <xdr:nvSpPr>
        <xdr:cNvPr id="610" name="テキスト ボックス 609"/>
        <xdr:cNvSpPr txBox="1"/>
      </xdr:nvSpPr>
      <xdr:spPr>
        <a:xfrm>
          <a:off x="12547111" y="986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35,602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4" name="テキスト ボックス 643"/>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7" name="テキスト ボックス 646"/>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8" name="直線コネクタ 64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2" name="テキスト ボックス 651"/>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8" name="円/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249299" cy="259045"/>
    <xdr:sp macro="" textlink="">
      <xdr:nvSpPr>
        <xdr:cNvPr id="659" name="災害復旧費該当値テキスト"/>
        <xdr:cNvSpPr txBox="1"/>
      </xdr:nvSpPr>
      <xdr:spPr>
        <a:xfrm>
          <a:off x="16370300" y="13482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4" name="円/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5" name="テキスト ボックス 664"/>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6" name="円/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7" name="テキスト ボックス 666"/>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86784</xdr:rowOff>
    </xdr:from>
    <xdr:to>
      <xdr:col>23</xdr:col>
      <xdr:colOff>517525</xdr:colOff>
      <xdr:row>97</xdr:row>
      <xdr:rowOff>101611</xdr:rowOff>
    </xdr:to>
    <xdr:cxnSp macro="">
      <xdr:nvCxnSpPr>
        <xdr:cNvPr id="698" name="直線コネクタ 697"/>
        <xdr:cNvCxnSpPr/>
      </xdr:nvCxnSpPr>
      <xdr:spPr>
        <a:xfrm flipV="1">
          <a:off x="15481300" y="16717434"/>
          <a:ext cx="8382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23827</xdr:rowOff>
    </xdr:from>
    <xdr:ext cx="534377" cy="259045"/>
    <xdr:sp macro="" textlink="">
      <xdr:nvSpPr>
        <xdr:cNvPr id="699" name="公債費平均値テキスト"/>
        <xdr:cNvSpPr txBox="1"/>
      </xdr:nvSpPr>
      <xdr:spPr>
        <a:xfrm>
          <a:off x="16370300" y="16654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15298</xdr:rowOff>
    </xdr:from>
    <xdr:to>
      <xdr:col>22</xdr:col>
      <xdr:colOff>365125</xdr:colOff>
      <xdr:row>97</xdr:row>
      <xdr:rowOff>101611</xdr:rowOff>
    </xdr:to>
    <xdr:cxnSp macro="">
      <xdr:nvCxnSpPr>
        <xdr:cNvPr id="701" name="直線コネクタ 700"/>
        <xdr:cNvCxnSpPr/>
      </xdr:nvCxnSpPr>
      <xdr:spPr>
        <a:xfrm>
          <a:off x="14592300" y="16645948"/>
          <a:ext cx="889000" cy="8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160062</xdr:rowOff>
    </xdr:from>
    <xdr:ext cx="534377" cy="259045"/>
    <xdr:sp macro="" textlink="">
      <xdr:nvSpPr>
        <xdr:cNvPr id="703" name="テキスト ボックス 702"/>
        <xdr:cNvSpPr txBox="1"/>
      </xdr:nvSpPr>
      <xdr:spPr>
        <a:xfrm>
          <a:off x="15214111" y="1679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104245</xdr:rowOff>
    </xdr:from>
    <xdr:to>
      <xdr:col>21</xdr:col>
      <xdr:colOff>161925</xdr:colOff>
      <xdr:row>97</xdr:row>
      <xdr:rowOff>15298</xdr:rowOff>
    </xdr:to>
    <xdr:cxnSp macro="">
      <xdr:nvCxnSpPr>
        <xdr:cNvPr id="704" name="直線コネクタ 703"/>
        <xdr:cNvCxnSpPr/>
      </xdr:nvCxnSpPr>
      <xdr:spPr>
        <a:xfrm>
          <a:off x="13703300" y="16563445"/>
          <a:ext cx="889000" cy="8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110924</xdr:rowOff>
    </xdr:from>
    <xdr:ext cx="534377" cy="259045"/>
    <xdr:sp macro="" textlink="">
      <xdr:nvSpPr>
        <xdr:cNvPr id="706" name="テキスト ボックス 705"/>
        <xdr:cNvSpPr txBox="1"/>
      </xdr:nvSpPr>
      <xdr:spPr>
        <a:xfrm>
          <a:off x="14325111" y="1674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39170</xdr:rowOff>
    </xdr:from>
    <xdr:to>
      <xdr:col>19</xdr:col>
      <xdr:colOff>644525</xdr:colOff>
      <xdr:row>96</xdr:row>
      <xdr:rowOff>104245</xdr:rowOff>
    </xdr:to>
    <xdr:cxnSp macro="">
      <xdr:nvCxnSpPr>
        <xdr:cNvPr id="707" name="直線コネクタ 706"/>
        <xdr:cNvCxnSpPr/>
      </xdr:nvCxnSpPr>
      <xdr:spPr>
        <a:xfrm>
          <a:off x="12814300" y="16326920"/>
          <a:ext cx="889000" cy="23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108094</xdr:rowOff>
    </xdr:from>
    <xdr:ext cx="534377" cy="259045"/>
    <xdr:sp macro="" textlink="">
      <xdr:nvSpPr>
        <xdr:cNvPr id="709" name="テキスト ボックス 708"/>
        <xdr:cNvSpPr txBox="1"/>
      </xdr:nvSpPr>
      <xdr:spPr>
        <a:xfrm>
          <a:off x="13436111" y="1673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90567</xdr:rowOff>
    </xdr:from>
    <xdr:ext cx="534377" cy="259045"/>
    <xdr:sp macro="" textlink="">
      <xdr:nvSpPr>
        <xdr:cNvPr id="711" name="テキスト ボックス 710"/>
        <xdr:cNvSpPr txBox="1"/>
      </xdr:nvSpPr>
      <xdr:spPr>
        <a:xfrm>
          <a:off x="12547111" y="167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35984</xdr:rowOff>
    </xdr:from>
    <xdr:to>
      <xdr:col>23</xdr:col>
      <xdr:colOff>568325</xdr:colOff>
      <xdr:row>97</xdr:row>
      <xdr:rowOff>137584</xdr:rowOff>
    </xdr:to>
    <xdr:sp macro="" textlink="">
      <xdr:nvSpPr>
        <xdr:cNvPr id="717" name="円/楕円 716"/>
        <xdr:cNvSpPr/>
      </xdr:nvSpPr>
      <xdr:spPr>
        <a:xfrm>
          <a:off x="16268700" y="1666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58861</xdr:rowOff>
    </xdr:from>
    <xdr:ext cx="534377" cy="259045"/>
    <xdr:sp macro="" textlink="">
      <xdr:nvSpPr>
        <xdr:cNvPr id="718" name="公債費該当値テキスト"/>
        <xdr:cNvSpPr txBox="1"/>
      </xdr:nvSpPr>
      <xdr:spPr>
        <a:xfrm>
          <a:off x="16370300" y="1651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32,611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50811</xdr:rowOff>
    </xdr:from>
    <xdr:to>
      <xdr:col>22</xdr:col>
      <xdr:colOff>415925</xdr:colOff>
      <xdr:row>97</xdr:row>
      <xdr:rowOff>152411</xdr:rowOff>
    </xdr:to>
    <xdr:sp macro="" textlink="">
      <xdr:nvSpPr>
        <xdr:cNvPr id="719" name="円/楕円 718"/>
        <xdr:cNvSpPr/>
      </xdr:nvSpPr>
      <xdr:spPr>
        <a:xfrm>
          <a:off x="15430500" y="1668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168938</xdr:rowOff>
    </xdr:from>
    <xdr:ext cx="534377" cy="259045"/>
    <xdr:sp macro="" textlink="">
      <xdr:nvSpPr>
        <xdr:cNvPr id="720" name="テキスト ボックス 719"/>
        <xdr:cNvSpPr txBox="1"/>
      </xdr:nvSpPr>
      <xdr:spPr>
        <a:xfrm>
          <a:off x="15214111" y="1645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31,249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135948</xdr:rowOff>
    </xdr:from>
    <xdr:to>
      <xdr:col>21</xdr:col>
      <xdr:colOff>212725</xdr:colOff>
      <xdr:row>97</xdr:row>
      <xdr:rowOff>66098</xdr:rowOff>
    </xdr:to>
    <xdr:sp macro="" textlink="">
      <xdr:nvSpPr>
        <xdr:cNvPr id="721" name="円/楕円 720"/>
        <xdr:cNvSpPr/>
      </xdr:nvSpPr>
      <xdr:spPr>
        <a:xfrm>
          <a:off x="14541500" y="1659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82625</xdr:rowOff>
    </xdr:from>
    <xdr:ext cx="534377" cy="259045"/>
    <xdr:sp macro="" textlink="">
      <xdr:nvSpPr>
        <xdr:cNvPr id="722" name="テキスト ボックス 721"/>
        <xdr:cNvSpPr txBox="1"/>
      </xdr:nvSpPr>
      <xdr:spPr>
        <a:xfrm>
          <a:off x="14325111" y="1637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39,178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53445</xdr:rowOff>
    </xdr:from>
    <xdr:to>
      <xdr:col>20</xdr:col>
      <xdr:colOff>9525</xdr:colOff>
      <xdr:row>96</xdr:row>
      <xdr:rowOff>155045</xdr:rowOff>
    </xdr:to>
    <xdr:sp macro="" textlink="">
      <xdr:nvSpPr>
        <xdr:cNvPr id="723" name="円/楕円 722"/>
        <xdr:cNvSpPr/>
      </xdr:nvSpPr>
      <xdr:spPr>
        <a:xfrm>
          <a:off x="13652500" y="1651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122</xdr:rowOff>
    </xdr:from>
    <xdr:ext cx="534377" cy="259045"/>
    <xdr:sp macro="" textlink="">
      <xdr:nvSpPr>
        <xdr:cNvPr id="724" name="テキスト ボックス 723"/>
        <xdr:cNvSpPr txBox="1"/>
      </xdr:nvSpPr>
      <xdr:spPr>
        <a:xfrm>
          <a:off x="13436111" y="1628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46,757</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159820</xdr:rowOff>
    </xdr:from>
    <xdr:to>
      <xdr:col>18</xdr:col>
      <xdr:colOff>492125</xdr:colOff>
      <xdr:row>95</xdr:row>
      <xdr:rowOff>89970</xdr:rowOff>
    </xdr:to>
    <xdr:sp macro="" textlink="">
      <xdr:nvSpPr>
        <xdr:cNvPr id="725" name="円/楕円 724"/>
        <xdr:cNvSpPr/>
      </xdr:nvSpPr>
      <xdr:spPr>
        <a:xfrm>
          <a:off x="12763500" y="1627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106497</xdr:rowOff>
    </xdr:from>
    <xdr:ext cx="534377" cy="259045"/>
    <xdr:sp macro="" textlink="">
      <xdr:nvSpPr>
        <xdr:cNvPr id="726" name="テキスト ボックス 725"/>
        <xdr:cNvSpPr txBox="1"/>
      </xdr:nvSpPr>
      <xdr:spPr>
        <a:xfrm>
          <a:off x="12547111" y="1605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9" name="フローチャート : 判断 758"/>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0" name="テキスト ボックス 759"/>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3" name="テキスト ボックス 762"/>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11684</xdr:rowOff>
    </xdr:from>
    <xdr:to>
      <xdr:col>28</xdr:col>
      <xdr:colOff>314325</xdr:colOff>
      <xdr:row>39</xdr:row>
      <xdr:rowOff>44450</xdr:rowOff>
    </xdr:to>
    <xdr:cxnSp macro="">
      <xdr:nvCxnSpPr>
        <xdr:cNvPr id="764" name="直線コネクタ 763"/>
        <xdr:cNvCxnSpPr/>
      </xdr:nvCxnSpPr>
      <xdr:spPr>
        <a:xfrm>
          <a:off x="18656300" y="6698234"/>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6" name="テキスト ボックス 765"/>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7" name="フローチャート : 判断 766"/>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8" name="テキスト ボックス 767"/>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132334</xdr:rowOff>
    </xdr:from>
    <xdr:to>
      <xdr:col>27</xdr:col>
      <xdr:colOff>161925</xdr:colOff>
      <xdr:row>39</xdr:row>
      <xdr:rowOff>62484</xdr:rowOff>
    </xdr:to>
    <xdr:sp macro="" textlink="">
      <xdr:nvSpPr>
        <xdr:cNvPr id="782" name="円/楕円 781"/>
        <xdr:cNvSpPr/>
      </xdr:nvSpPr>
      <xdr:spPr>
        <a:xfrm>
          <a:off x="18605500" y="664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53611</xdr:rowOff>
    </xdr:from>
    <xdr:ext cx="313932" cy="259045"/>
    <xdr:sp macro="" textlink="">
      <xdr:nvSpPr>
        <xdr:cNvPr id="783" name="テキスト ボックス 782"/>
        <xdr:cNvSpPr txBox="1"/>
      </xdr:nvSpPr>
      <xdr:spPr>
        <a:xfrm>
          <a:off x="18499333" y="67401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土木費については、前年度に下水道事業の地方債の繰上償還のため、類似団体平均を大きく上回っていたが数値は改善し、類似団体平均を下回る結果となった。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商工費については、地方創生推進交付金を活用した事業や、観光振興事業に重点的に取組んできたため数値が増加した。今後は、観光客の移住や消費を促し、税収等の増加に繋がるように事業の取捨選択を行い、歳入の増加に努める。</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公債費については、減少傾向にあるものの、前年度より悪化しているため、急激な増加とならないよう交付税算入のある有利な地方債に限定するなど、新規発行の抑制に努める。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奈良県王寺町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実質収支額及び実質単年度収支については、黒字を維持している。また、財政調整基金については、増加傾向にあるが、今後の資金需要を考慮しながら健全な財政運営を維持する。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奈良県王寺町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平成２８年度においては、すべての会計について黒字となっているが、普通会計からの繰出金が多額とならないよう、普通会計以外の会計についても、経常経費の削減に努め、黒字を維持する。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8486009</v>
      </c>
      <c r="BO4" s="381"/>
      <c r="BP4" s="381"/>
      <c r="BQ4" s="381"/>
      <c r="BR4" s="381"/>
      <c r="BS4" s="381"/>
      <c r="BT4" s="381"/>
      <c r="BU4" s="382"/>
      <c r="BV4" s="380">
        <v>8379603</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7</v>
      </c>
      <c r="CU4" s="387"/>
      <c r="CV4" s="387"/>
      <c r="CW4" s="387"/>
      <c r="CX4" s="387"/>
      <c r="CY4" s="387"/>
      <c r="CZ4" s="387"/>
      <c r="DA4" s="388"/>
      <c r="DB4" s="386">
        <v>4.8</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8054834</v>
      </c>
      <c r="BO5" s="418"/>
      <c r="BP5" s="418"/>
      <c r="BQ5" s="418"/>
      <c r="BR5" s="418"/>
      <c r="BS5" s="418"/>
      <c r="BT5" s="418"/>
      <c r="BU5" s="419"/>
      <c r="BV5" s="417">
        <v>8075440</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97.1</v>
      </c>
      <c r="CU5" s="415"/>
      <c r="CV5" s="415"/>
      <c r="CW5" s="415"/>
      <c r="CX5" s="415"/>
      <c r="CY5" s="415"/>
      <c r="CZ5" s="415"/>
      <c r="DA5" s="416"/>
      <c r="DB5" s="414">
        <v>92</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431175</v>
      </c>
      <c r="BO6" s="418"/>
      <c r="BP6" s="418"/>
      <c r="BQ6" s="418"/>
      <c r="BR6" s="418"/>
      <c r="BS6" s="418"/>
      <c r="BT6" s="418"/>
      <c r="BU6" s="419"/>
      <c r="BV6" s="417">
        <v>304163</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103.6</v>
      </c>
      <c r="CU6" s="455"/>
      <c r="CV6" s="455"/>
      <c r="CW6" s="455"/>
      <c r="CX6" s="455"/>
      <c r="CY6" s="455"/>
      <c r="CZ6" s="455"/>
      <c r="DA6" s="456"/>
      <c r="DB6" s="454">
        <v>98.6</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70187</v>
      </c>
      <c r="BO7" s="418"/>
      <c r="BP7" s="418"/>
      <c r="BQ7" s="418"/>
      <c r="BR7" s="418"/>
      <c r="BS7" s="418"/>
      <c r="BT7" s="418"/>
      <c r="BU7" s="419"/>
      <c r="BV7" s="417">
        <v>58712</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5154217</v>
      </c>
      <c r="CU7" s="418"/>
      <c r="CV7" s="418"/>
      <c r="CW7" s="418"/>
      <c r="CX7" s="418"/>
      <c r="CY7" s="418"/>
      <c r="CZ7" s="418"/>
      <c r="DA7" s="419"/>
      <c r="DB7" s="417">
        <v>5077169</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360988</v>
      </c>
      <c r="BO8" s="418"/>
      <c r="BP8" s="418"/>
      <c r="BQ8" s="418"/>
      <c r="BR8" s="418"/>
      <c r="BS8" s="418"/>
      <c r="BT8" s="418"/>
      <c r="BU8" s="419"/>
      <c r="BV8" s="417">
        <v>245451</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0.65</v>
      </c>
      <c r="CU8" s="458"/>
      <c r="CV8" s="458"/>
      <c r="CW8" s="458"/>
      <c r="CX8" s="458"/>
      <c r="CY8" s="458"/>
      <c r="CZ8" s="458"/>
      <c r="DA8" s="459"/>
      <c r="DB8" s="457">
        <v>0.64</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23025</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101</v>
      </c>
      <c r="AV9" s="450"/>
      <c r="AW9" s="450"/>
      <c r="AX9" s="450"/>
      <c r="AY9" s="451" t="s">
        <v>102</v>
      </c>
      <c r="AZ9" s="452"/>
      <c r="BA9" s="452"/>
      <c r="BB9" s="452"/>
      <c r="BC9" s="452"/>
      <c r="BD9" s="452"/>
      <c r="BE9" s="452"/>
      <c r="BF9" s="452"/>
      <c r="BG9" s="452"/>
      <c r="BH9" s="452"/>
      <c r="BI9" s="452"/>
      <c r="BJ9" s="452"/>
      <c r="BK9" s="452"/>
      <c r="BL9" s="452"/>
      <c r="BM9" s="453"/>
      <c r="BN9" s="417">
        <v>115537</v>
      </c>
      <c r="BO9" s="418"/>
      <c r="BP9" s="418"/>
      <c r="BQ9" s="418"/>
      <c r="BR9" s="418"/>
      <c r="BS9" s="418"/>
      <c r="BT9" s="418"/>
      <c r="BU9" s="419"/>
      <c r="BV9" s="417">
        <v>-14723</v>
      </c>
      <c r="BW9" s="418"/>
      <c r="BX9" s="418"/>
      <c r="BY9" s="418"/>
      <c r="BZ9" s="418"/>
      <c r="CA9" s="418"/>
      <c r="CB9" s="418"/>
      <c r="CC9" s="419"/>
      <c r="CD9" s="420" t="s">
        <v>103</v>
      </c>
      <c r="CE9" s="421"/>
      <c r="CF9" s="421"/>
      <c r="CG9" s="421"/>
      <c r="CH9" s="421"/>
      <c r="CI9" s="421"/>
      <c r="CJ9" s="421"/>
      <c r="CK9" s="421"/>
      <c r="CL9" s="421"/>
      <c r="CM9" s="421"/>
      <c r="CN9" s="421"/>
      <c r="CO9" s="421"/>
      <c r="CP9" s="421"/>
      <c r="CQ9" s="421"/>
      <c r="CR9" s="421"/>
      <c r="CS9" s="422"/>
      <c r="CT9" s="414">
        <v>11.1</v>
      </c>
      <c r="CU9" s="415"/>
      <c r="CV9" s="415"/>
      <c r="CW9" s="415"/>
      <c r="CX9" s="415"/>
      <c r="CY9" s="415"/>
      <c r="CZ9" s="415"/>
      <c r="DA9" s="416"/>
      <c r="DB9" s="414">
        <v>9.6999999999999993</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104</v>
      </c>
      <c r="M10" s="447"/>
      <c r="N10" s="447"/>
      <c r="O10" s="447"/>
      <c r="P10" s="447"/>
      <c r="Q10" s="448"/>
      <c r="R10" s="468">
        <v>22182</v>
      </c>
      <c r="S10" s="469"/>
      <c r="T10" s="469"/>
      <c r="U10" s="469"/>
      <c r="V10" s="470"/>
      <c r="W10" s="405"/>
      <c r="X10" s="406"/>
      <c r="Y10" s="406"/>
      <c r="Z10" s="406"/>
      <c r="AA10" s="406"/>
      <c r="AB10" s="406"/>
      <c r="AC10" s="406"/>
      <c r="AD10" s="406"/>
      <c r="AE10" s="406"/>
      <c r="AF10" s="406"/>
      <c r="AG10" s="406"/>
      <c r="AH10" s="406"/>
      <c r="AI10" s="406"/>
      <c r="AJ10" s="406"/>
      <c r="AK10" s="406"/>
      <c r="AL10" s="409"/>
      <c r="AM10" s="446" t="s">
        <v>105</v>
      </c>
      <c r="AN10" s="447"/>
      <c r="AO10" s="447"/>
      <c r="AP10" s="447"/>
      <c r="AQ10" s="447"/>
      <c r="AR10" s="447"/>
      <c r="AS10" s="447"/>
      <c r="AT10" s="448"/>
      <c r="AU10" s="449" t="s">
        <v>106</v>
      </c>
      <c r="AV10" s="450"/>
      <c r="AW10" s="450"/>
      <c r="AX10" s="450"/>
      <c r="AY10" s="451" t="s">
        <v>107</v>
      </c>
      <c r="AZ10" s="452"/>
      <c r="BA10" s="452"/>
      <c r="BB10" s="452"/>
      <c r="BC10" s="452"/>
      <c r="BD10" s="452"/>
      <c r="BE10" s="452"/>
      <c r="BF10" s="452"/>
      <c r="BG10" s="452"/>
      <c r="BH10" s="452"/>
      <c r="BI10" s="452"/>
      <c r="BJ10" s="452"/>
      <c r="BK10" s="452"/>
      <c r="BL10" s="452"/>
      <c r="BM10" s="453"/>
      <c r="BN10" s="417">
        <v>250514</v>
      </c>
      <c r="BO10" s="418"/>
      <c r="BP10" s="418"/>
      <c r="BQ10" s="418"/>
      <c r="BR10" s="418"/>
      <c r="BS10" s="418"/>
      <c r="BT10" s="418"/>
      <c r="BU10" s="419"/>
      <c r="BV10" s="417">
        <v>139846</v>
      </c>
      <c r="BW10" s="418"/>
      <c r="BX10" s="418"/>
      <c r="BY10" s="418"/>
      <c r="BZ10" s="418"/>
      <c r="CA10" s="418"/>
      <c r="CB10" s="418"/>
      <c r="CC10" s="419"/>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109</v>
      </c>
      <c r="M11" s="472"/>
      <c r="N11" s="472"/>
      <c r="O11" s="472"/>
      <c r="P11" s="472"/>
      <c r="Q11" s="473"/>
      <c r="R11" s="474" t="s">
        <v>110</v>
      </c>
      <c r="S11" s="475"/>
      <c r="T11" s="475"/>
      <c r="U11" s="475"/>
      <c r="V11" s="476"/>
      <c r="W11" s="405"/>
      <c r="X11" s="406"/>
      <c r="Y11" s="406"/>
      <c r="Z11" s="406"/>
      <c r="AA11" s="406"/>
      <c r="AB11" s="406"/>
      <c r="AC11" s="406"/>
      <c r="AD11" s="406"/>
      <c r="AE11" s="406"/>
      <c r="AF11" s="406"/>
      <c r="AG11" s="406"/>
      <c r="AH11" s="406"/>
      <c r="AI11" s="406"/>
      <c r="AJ11" s="406"/>
      <c r="AK11" s="406"/>
      <c r="AL11" s="409"/>
      <c r="AM11" s="446" t="s">
        <v>111</v>
      </c>
      <c r="AN11" s="447"/>
      <c r="AO11" s="447"/>
      <c r="AP11" s="447"/>
      <c r="AQ11" s="447"/>
      <c r="AR11" s="447"/>
      <c r="AS11" s="447"/>
      <c r="AT11" s="448"/>
      <c r="AU11" s="449" t="s">
        <v>101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23652</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43687</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23431</v>
      </c>
      <c r="S13" s="499"/>
      <c r="T13" s="499"/>
      <c r="U13" s="499"/>
      <c r="V13" s="500"/>
      <c r="W13" s="433" t="s">
        <v>125</v>
      </c>
      <c r="X13" s="434"/>
      <c r="Y13" s="434"/>
      <c r="Z13" s="434"/>
      <c r="AA13" s="434"/>
      <c r="AB13" s="424"/>
      <c r="AC13" s="468">
        <v>47</v>
      </c>
      <c r="AD13" s="469"/>
      <c r="AE13" s="469"/>
      <c r="AF13" s="469"/>
      <c r="AG13" s="508"/>
      <c r="AH13" s="468">
        <v>47</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322364</v>
      </c>
      <c r="BO13" s="418"/>
      <c r="BP13" s="418"/>
      <c r="BQ13" s="418"/>
      <c r="BR13" s="418"/>
      <c r="BS13" s="418"/>
      <c r="BT13" s="418"/>
      <c r="BU13" s="419"/>
      <c r="BV13" s="417">
        <v>125123</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3.9</v>
      </c>
      <c r="CU13" s="415"/>
      <c r="CV13" s="415"/>
      <c r="CW13" s="415"/>
      <c r="CX13" s="415"/>
      <c r="CY13" s="415"/>
      <c r="CZ13" s="415"/>
      <c r="DA13" s="416"/>
      <c r="DB13" s="414">
        <v>5.5</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130</v>
      </c>
      <c r="M14" s="496"/>
      <c r="N14" s="496"/>
      <c r="O14" s="496"/>
      <c r="P14" s="496"/>
      <c r="Q14" s="497"/>
      <c r="R14" s="498">
        <v>23490</v>
      </c>
      <c r="S14" s="499"/>
      <c r="T14" s="499"/>
      <c r="U14" s="499"/>
      <c r="V14" s="500"/>
      <c r="W14" s="407"/>
      <c r="X14" s="408"/>
      <c r="Y14" s="408"/>
      <c r="Z14" s="408"/>
      <c r="AA14" s="408"/>
      <c r="AB14" s="397"/>
      <c r="AC14" s="501">
        <v>0.5</v>
      </c>
      <c r="AD14" s="502"/>
      <c r="AE14" s="502"/>
      <c r="AF14" s="502"/>
      <c r="AG14" s="503"/>
      <c r="AH14" s="501">
        <v>0.5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23293</v>
      </c>
      <c r="S15" s="499"/>
      <c r="T15" s="499"/>
      <c r="U15" s="499"/>
      <c r="V15" s="500"/>
      <c r="W15" s="433" t="s">
        <v>132</v>
      </c>
      <c r="X15" s="434"/>
      <c r="Y15" s="434"/>
      <c r="Z15" s="434"/>
      <c r="AA15" s="434"/>
      <c r="AB15" s="424"/>
      <c r="AC15" s="468">
        <v>2328</v>
      </c>
      <c r="AD15" s="469"/>
      <c r="AE15" s="469"/>
      <c r="AF15" s="469"/>
      <c r="AG15" s="508"/>
      <c r="AH15" s="468">
        <v>2199</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2615450</v>
      </c>
      <c r="BO15" s="381"/>
      <c r="BP15" s="381"/>
      <c r="BQ15" s="381"/>
      <c r="BR15" s="381"/>
      <c r="BS15" s="381"/>
      <c r="BT15" s="381"/>
      <c r="BU15" s="382"/>
      <c r="BV15" s="380">
        <v>2612636</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23.1</v>
      </c>
      <c r="AD16" s="502"/>
      <c r="AE16" s="502"/>
      <c r="AF16" s="502"/>
      <c r="AG16" s="503"/>
      <c r="AH16" s="501">
        <v>23.6</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4067820</v>
      </c>
      <c r="BO16" s="418"/>
      <c r="BP16" s="418"/>
      <c r="BQ16" s="418"/>
      <c r="BR16" s="418"/>
      <c r="BS16" s="418"/>
      <c r="BT16" s="418"/>
      <c r="BU16" s="419"/>
      <c r="BV16" s="417">
        <v>3983077</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138</v>
      </c>
      <c r="N17" s="522"/>
      <c r="O17" s="522"/>
      <c r="P17" s="522"/>
      <c r="Q17" s="523"/>
      <c r="R17" s="518" t="s">
        <v>139</v>
      </c>
      <c r="S17" s="519"/>
      <c r="T17" s="519"/>
      <c r="U17" s="519"/>
      <c r="V17" s="520"/>
      <c r="W17" s="433" t="s">
        <v>140</v>
      </c>
      <c r="X17" s="434"/>
      <c r="Y17" s="434"/>
      <c r="Z17" s="434"/>
      <c r="AA17" s="434"/>
      <c r="AB17" s="424"/>
      <c r="AC17" s="468">
        <v>7711</v>
      </c>
      <c r="AD17" s="469"/>
      <c r="AE17" s="469"/>
      <c r="AF17" s="469"/>
      <c r="AG17" s="508"/>
      <c r="AH17" s="468">
        <v>7055</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3374926</v>
      </c>
      <c r="BO17" s="418"/>
      <c r="BP17" s="418"/>
      <c r="BQ17" s="418"/>
      <c r="BR17" s="418"/>
      <c r="BS17" s="418"/>
      <c r="BT17" s="418"/>
      <c r="BU17" s="419"/>
      <c r="BV17" s="417">
        <v>3353378</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142</v>
      </c>
      <c r="C18" s="460"/>
      <c r="D18" s="460"/>
      <c r="E18" s="529"/>
      <c r="F18" s="529"/>
      <c r="G18" s="529"/>
      <c r="H18" s="529"/>
      <c r="I18" s="529"/>
      <c r="J18" s="529"/>
      <c r="K18" s="529"/>
      <c r="L18" s="530">
        <v>7.01</v>
      </c>
      <c r="M18" s="530"/>
      <c r="N18" s="530"/>
      <c r="O18" s="530"/>
      <c r="P18" s="530"/>
      <c r="Q18" s="530"/>
      <c r="R18" s="531"/>
      <c r="S18" s="531"/>
      <c r="T18" s="531"/>
      <c r="U18" s="531"/>
      <c r="V18" s="532"/>
      <c r="W18" s="435"/>
      <c r="X18" s="436"/>
      <c r="Y18" s="436"/>
      <c r="Z18" s="436"/>
      <c r="AA18" s="436"/>
      <c r="AB18" s="427"/>
      <c r="AC18" s="533">
        <v>76.5</v>
      </c>
      <c r="AD18" s="534"/>
      <c r="AE18" s="534"/>
      <c r="AF18" s="534"/>
      <c r="AG18" s="535"/>
      <c r="AH18" s="533">
        <v>75.900000000000006</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5008383</v>
      </c>
      <c r="BO18" s="418"/>
      <c r="BP18" s="418"/>
      <c r="BQ18" s="418"/>
      <c r="BR18" s="418"/>
      <c r="BS18" s="418"/>
      <c r="BT18" s="418"/>
      <c r="BU18" s="419"/>
      <c r="BV18" s="417">
        <v>4833007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144</v>
      </c>
      <c r="C19" s="460"/>
      <c r="D19" s="460"/>
      <c r="E19" s="529"/>
      <c r="F19" s="529"/>
      <c r="G19" s="529"/>
      <c r="H19" s="529"/>
      <c r="I19" s="529"/>
      <c r="J19" s="529"/>
      <c r="K19" s="529"/>
      <c r="L19" s="537">
        <v>3285</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6097821</v>
      </c>
      <c r="BO19" s="418"/>
      <c r="BP19" s="418"/>
      <c r="BQ19" s="418"/>
      <c r="BR19" s="418"/>
      <c r="BS19" s="418"/>
      <c r="BT19" s="418"/>
      <c r="BU19" s="419"/>
      <c r="BV19" s="417">
        <v>6483056</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146</v>
      </c>
      <c r="C20" s="460"/>
      <c r="D20" s="460"/>
      <c r="E20" s="529"/>
      <c r="F20" s="529"/>
      <c r="G20" s="529"/>
      <c r="H20" s="529"/>
      <c r="I20" s="529"/>
      <c r="J20" s="529"/>
      <c r="K20" s="529"/>
      <c r="L20" s="537">
        <v>9347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6144981</v>
      </c>
      <c r="BO23" s="418"/>
      <c r="BP23" s="418"/>
      <c r="BQ23" s="418"/>
      <c r="BR23" s="418"/>
      <c r="BS23" s="418"/>
      <c r="BT23" s="418"/>
      <c r="BU23" s="419"/>
      <c r="BV23" s="417">
        <v>6364969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155</v>
      </c>
      <c r="F24" s="447"/>
      <c r="G24" s="447"/>
      <c r="H24" s="447"/>
      <c r="I24" s="447"/>
      <c r="J24" s="447"/>
      <c r="K24" s="448"/>
      <c r="L24" s="468">
        <v>1</v>
      </c>
      <c r="M24" s="469"/>
      <c r="N24" s="469"/>
      <c r="O24" s="469"/>
      <c r="P24" s="508"/>
      <c r="Q24" s="468">
        <v>8200</v>
      </c>
      <c r="R24" s="469"/>
      <c r="S24" s="469"/>
      <c r="T24" s="469"/>
      <c r="U24" s="469"/>
      <c r="V24" s="508"/>
      <c r="W24" s="563"/>
      <c r="X24" s="551"/>
      <c r="Y24" s="552"/>
      <c r="Z24" s="467" t="s">
        <v>156</v>
      </c>
      <c r="AA24" s="447"/>
      <c r="AB24" s="447"/>
      <c r="AC24" s="447"/>
      <c r="AD24" s="447"/>
      <c r="AE24" s="447"/>
      <c r="AF24" s="447"/>
      <c r="AG24" s="448"/>
      <c r="AH24" s="468">
        <v>130</v>
      </c>
      <c r="AI24" s="469"/>
      <c r="AJ24" s="469"/>
      <c r="AK24" s="469"/>
      <c r="AL24" s="508"/>
      <c r="AM24" s="468">
        <v>387400</v>
      </c>
      <c r="AN24" s="469"/>
      <c r="AO24" s="469"/>
      <c r="AP24" s="469"/>
      <c r="AQ24" s="469"/>
      <c r="AR24" s="508"/>
      <c r="AS24" s="468">
        <v>2980</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4642644</v>
      </c>
      <c r="BO24" s="418"/>
      <c r="BP24" s="418"/>
      <c r="BQ24" s="418"/>
      <c r="BR24" s="418"/>
      <c r="BS24" s="418"/>
      <c r="BT24" s="418"/>
      <c r="BU24" s="419"/>
      <c r="BV24" s="417">
        <v>5163754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158</v>
      </c>
      <c r="F25" s="447"/>
      <c r="G25" s="447"/>
      <c r="H25" s="447"/>
      <c r="I25" s="447"/>
      <c r="J25" s="447"/>
      <c r="K25" s="448"/>
      <c r="L25" s="468">
        <v>1</v>
      </c>
      <c r="M25" s="469"/>
      <c r="N25" s="469"/>
      <c r="O25" s="469"/>
      <c r="P25" s="508"/>
      <c r="Q25" s="468">
        <v>6900</v>
      </c>
      <c r="R25" s="469"/>
      <c r="S25" s="469"/>
      <c r="T25" s="469"/>
      <c r="U25" s="469"/>
      <c r="V25" s="508"/>
      <c r="W25" s="563"/>
      <c r="X25" s="551"/>
      <c r="Y25" s="552"/>
      <c r="Z25" s="467" t="s">
        <v>159</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v>11230</v>
      </c>
      <c r="BO25" s="381"/>
      <c r="BP25" s="381"/>
      <c r="BQ25" s="381"/>
      <c r="BR25" s="381"/>
      <c r="BS25" s="381"/>
      <c r="BT25" s="381"/>
      <c r="BU25" s="382"/>
      <c r="BV25" s="380" t="s">
        <v>122</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161</v>
      </c>
      <c r="F26" s="447"/>
      <c r="G26" s="447"/>
      <c r="H26" s="447"/>
      <c r="I26" s="447"/>
      <c r="J26" s="447"/>
      <c r="K26" s="448"/>
      <c r="L26" s="468">
        <v>1</v>
      </c>
      <c r="M26" s="469"/>
      <c r="N26" s="469"/>
      <c r="O26" s="469"/>
      <c r="P26" s="508"/>
      <c r="Q26" s="468">
        <v>6000</v>
      </c>
      <c r="R26" s="469"/>
      <c r="S26" s="469"/>
      <c r="T26" s="469"/>
      <c r="U26" s="469"/>
      <c r="V26" s="508"/>
      <c r="W26" s="563"/>
      <c r="X26" s="551"/>
      <c r="Y26" s="552"/>
      <c r="Z26" s="467" t="s">
        <v>162</v>
      </c>
      <c r="AA26" s="573"/>
      <c r="AB26" s="573"/>
      <c r="AC26" s="573"/>
      <c r="AD26" s="573"/>
      <c r="AE26" s="573"/>
      <c r="AF26" s="573"/>
      <c r="AG26" s="574"/>
      <c r="AH26" s="468">
        <v>5</v>
      </c>
      <c r="AI26" s="469"/>
      <c r="AJ26" s="469"/>
      <c r="AK26" s="469"/>
      <c r="AL26" s="508"/>
      <c r="AM26" s="468">
        <v>13375</v>
      </c>
      <c r="AN26" s="469"/>
      <c r="AO26" s="469"/>
      <c r="AP26" s="469"/>
      <c r="AQ26" s="469"/>
      <c r="AR26" s="508"/>
      <c r="AS26" s="468">
        <v>2675</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164</v>
      </c>
      <c r="F27" s="447"/>
      <c r="G27" s="447"/>
      <c r="H27" s="447"/>
      <c r="I27" s="447"/>
      <c r="J27" s="447"/>
      <c r="K27" s="448"/>
      <c r="L27" s="468">
        <v>1</v>
      </c>
      <c r="M27" s="469"/>
      <c r="N27" s="469"/>
      <c r="O27" s="469"/>
      <c r="P27" s="508"/>
      <c r="Q27" s="468">
        <v>3500</v>
      </c>
      <c r="R27" s="469"/>
      <c r="S27" s="469"/>
      <c r="T27" s="469"/>
      <c r="U27" s="469"/>
      <c r="V27" s="508"/>
      <c r="W27" s="563"/>
      <c r="X27" s="551"/>
      <c r="Y27" s="552"/>
      <c r="Z27" s="467" t="s">
        <v>165</v>
      </c>
      <c r="AA27" s="447"/>
      <c r="AB27" s="447"/>
      <c r="AC27" s="447"/>
      <c r="AD27" s="447"/>
      <c r="AE27" s="447"/>
      <c r="AF27" s="447"/>
      <c r="AG27" s="448"/>
      <c r="AH27" s="468">
        <v>14</v>
      </c>
      <c r="AI27" s="469"/>
      <c r="AJ27" s="469"/>
      <c r="AK27" s="469"/>
      <c r="AL27" s="508"/>
      <c r="AM27" s="468">
        <v>38962</v>
      </c>
      <c r="AN27" s="469"/>
      <c r="AO27" s="469"/>
      <c r="AP27" s="469"/>
      <c r="AQ27" s="469"/>
      <c r="AR27" s="508"/>
      <c r="AS27" s="468">
        <v>2783</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335843</v>
      </c>
      <c r="BO27" s="587"/>
      <c r="BP27" s="587"/>
      <c r="BQ27" s="587"/>
      <c r="BR27" s="587"/>
      <c r="BS27" s="587"/>
      <c r="BT27" s="587"/>
      <c r="BU27" s="588"/>
      <c r="BV27" s="586">
        <v>335027</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167</v>
      </c>
      <c r="F28" s="447"/>
      <c r="G28" s="447"/>
      <c r="H28" s="447"/>
      <c r="I28" s="447"/>
      <c r="J28" s="447"/>
      <c r="K28" s="448"/>
      <c r="L28" s="468">
        <v>1</v>
      </c>
      <c r="M28" s="469"/>
      <c r="N28" s="469"/>
      <c r="O28" s="469"/>
      <c r="P28" s="508"/>
      <c r="Q28" s="468">
        <v>3000</v>
      </c>
      <c r="R28" s="469"/>
      <c r="S28" s="469"/>
      <c r="T28" s="469"/>
      <c r="U28" s="469"/>
      <c r="V28" s="508"/>
      <c r="W28" s="563"/>
      <c r="X28" s="551"/>
      <c r="Y28" s="552"/>
      <c r="Z28" s="467" t="s">
        <v>168</v>
      </c>
      <c r="AA28" s="447"/>
      <c r="AB28" s="447"/>
      <c r="AC28" s="447"/>
      <c r="AD28" s="447"/>
      <c r="AE28" s="447"/>
      <c r="AF28" s="447"/>
      <c r="AG28" s="448"/>
      <c r="AH28" s="468">
        <v>2</v>
      </c>
      <c r="AI28" s="469"/>
      <c r="AJ28" s="469"/>
      <c r="AK28" s="469"/>
      <c r="AL28" s="508"/>
      <c r="AM28" s="468" t="s">
        <v>169</v>
      </c>
      <c r="AN28" s="469"/>
      <c r="AO28" s="469"/>
      <c r="AP28" s="469"/>
      <c r="AQ28" s="469"/>
      <c r="AR28" s="508"/>
      <c r="AS28" s="468" t="s">
        <v>169</v>
      </c>
      <c r="AT28" s="469"/>
      <c r="AU28" s="469"/>
      <c r="AV28" s="469"/>
      <c r="AW28" s="469"/>
      <c r="AX28" s="470"/>
      <c r="AY28" s="589" t="s">
        <v>170</v>
      </c>
      <c r="AZ28" s="590"/>
      <c r="BA28" s="590"/>
      <c r="BB28" s="591"/>
      <c r="BC28" s="377" t="s">
        <v>171</v>
      </c>
      <c r="BD28" s="378"/>
      <c r="BE28" s="378"/>
      <c r="BF28" s="378"/>
      <c r="BG28" s="378"/>
      <c r="BH28" s="378"/>
      <c r="BI28" s="378"/>
      <c r="BJ28" s="378"/>
      <c r="BK28" s="378"/>
      <c r="BL28" s="378"/>
      <c r="BM28" s="379"/>
      <c r="BN28" s="380">
        <v>2823676</v>
      </c>
      <c r="BO28" s="381"/>
      <c r="BP28" s="381"/>
      <c r="BQ28" s="381"/>
      <c r="BR28" s="381"/>
      <c r="BS28" s="381"/>
      <c r="BT28" s="381"/>
      <c r="BU28" s="382"/>
      <c r="BV28" s="380">
        <v>2616849</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172</v>
      </c>
      <c r="F29" s="447"/>
      <c r="G29" s="447"/>
      <c r="H29" s="447"/>
      <c r="I29" s="447"/>
      <c r="J29" s="447"/>
      <c r="K29" s="448"/>
      <c r="L29" s="468">
        <v>10</v>
      </c>
      <c r="M29" s="469"/>
      <c r="N29" s="469"/>
      <c r="O29" s="469"/>
      <c r="P29" s="508"/>
      <c r="Q29" s="468">
        <v>2700</v>
      </c>
      <c r="R29" s="469"/>
      <c r="S29" s="469"/>
      <c r="T29" s="469"/>
      <c r="U29" s="469"/>
      <c r="V29" s="508"/>
      <c r="W29" s="564"/>
      <c r="X29" s="565"/>
      <c r="Y29" s="566"/>
      <c r="Z29" s="467" t="s">
        <v>173</v>
      </c>
      <c r="AA29" s="447"/>
      <c r="AB29" s="447"/>
      <c r="AC29" s="447"/>
      <c r="AD29" s="447"/>
      <c r="AE29" s="447"/>
      <c r="AF29" s="447"/>
      <c r="AG29" s="448"/>
      <c r="AH29" s="468">
        <v>146</v>
      </c>
      <c r="AI29" s="469"/>
      <c r="AJ29" s="469"/>
      <c r="AK29" s="469"/>
      <c r="AL29" s="508"/>
      <c r="AM29" s="468">
        <v>430660</v>
      </c>
      <c r="AN29" s="469"/>
      <c r="AO29" s="469"/>
      <c r="AP29" s="469"/>
      <c r="AQ29" s="469"/>
      <c r="AR29" s="508"/>
      <c r="AS29" s="468">
        <v>2950</v>
      </c>
      <c r="AT29" s="469"/>
      <c r="AU29" s="469"/>
      <c r="AV29" s="469"/>
      <c r="AW29" s="469"/>
      <c r="AX29" s="470"/>
      <c r="AY29" s="592"/>
      <c r="AZ29" s="593"/>
      <c r="BA29" s="593"/>
      <c r="BB29" s="594"/>
      <c r="BC29" s="451" t="s">
        <v>174</v>
      </c>
      <c r="BD29" s="452"/>
      <c r="BE29" s="452"/>
      <c r="BF29" s="452"/>
      <c r="BG29" s="452"/>
      <c r="BH29" s="452"/>
      <c r="BI29" s="452"/>
      <c r="BJ29" s="452"/>
      <c r="BK29" s="452"/>
      <c r="BL29" s="452"/>
      <c r="BM29" s="453"/>
      <c r="BN29" s="417">
        <v>1381673</v>
      </c>
      <c r="BO29" s="418"/>
      <c r="BP29" s="418"/>
      <c r="BQ29" s="418"/>
      <c r="BR29" s="418"/>
      <c r="BS29" s="418"/>
      <c r="BT29" s="418"/>
      <c r="BU29" s="419"/>
      <c r="BV29" s="417">
        <v>1378313</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175</v>
      </c>
      <c r="X30" s="571"/>
      <c r="Y30" s="571"/>
      <c r="Z30" s="571"/>
      <c r="AA30" s="571"/>
      <c r="AB30" s="571"/>
      <c r="AC30" s="571"/>
      <c r="AD30" s="571"/>
      <c r="AE30" s="571"/>
      <c r="AF30" s="571"/>
      <c r="AG30" s="572"/>
      <c r="AH30" s="533">
        <v>93.4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176</v>
      </c>
      <c r="BD30" s="584"/>
      <c r="BE30" s="584"/>
      <c r="BF30" s="584"/>
      <c r="BG30" s="584"/>
      <c r="BH30" s="584"/>
      <c r="BI30" s="584"/>
      <c r="BJ30" s="584"/>
      <c r="BK30" s="584"/>
      <c r="BL30" s="584"/>
      <c r="BM30" s="585"/>
      <c r="BN30" s="586">
        <v>2135533</v>
      </c>
      <c r="BO30" s="587"/>
      <c r="BP30" s="587"/>
      <c r="BQ30" s="587"/>
      <c r="BR30" s="587"/>
      <c r="BS30" s="587"/>
      <c r="BT30" s="587"/>
      <c r="BU30" s="588"/>
      <c r="BV30" s="586">
        <v>1901721</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177</v>
      </c>
      <c r="D32" s="167"/>
      <c r="E32" s="167"/>
      <c r="F32" s="164"/>
      <c r="G32" s="164"/>
      <c r="H32" s="164"/>
      <c r="I32" s="164"/>
      <c r="J32" s="164"/>
      <c r="K32" s="164"/>
      <c r="L32" s="164"/>
      <c r="M32" s="164"/>
      <c r="N32" s="164"/>
      <c r="O32" s="164"/>
      <c r="P32" s="164"/>
      <c r="Q32" s="164"/>
      <c r="R32" s="164"/>
      <c r="S32" s="164"/>
      <c r="T32" s="164"/>
      <c r="U32" s="164" t="s">
        <v>178</v>
      </c>
      <c r="V32" s="164"/>
      <c r="W32" s="164"/>
      <c r="X32" s="164"/>
      <c r="Y32" s="164"/>
      <c r="Z32" s="164"/>
      <c r="AA32" s="164"/>
      <c r="AB32" s="164"/>
      <c r="AC32" s="164"/>
      <c r="AD32" s="164"/>
      <c r="AE32" s="164"/>
      <c r="AF32" s="164"/>
      <c r="AG32" s="164"/>
      <c r="AH32" s="164"/>
      <c r="AI32" s="164"/>
      <c r="AJ32" s="164"/>
      <c r="AK32" s="164"/>
      <c r="AL32" s="164"/>
      <c r="AM32" s="168" t="s">
        <v>179</v>
      </c>
      <c r="AN32" s="164"/>
      <c r="AO32" s="164"/>
      <c r="AP32" s="164"/>
      <c r="AQ32" s="164"/>
      <c r="AR32" s="164"/>
      <c r="AS32" s="168"/>
      <c r="AT32" s="168"/>
      <c r="AU32" s="168"/>
      <c r="AV32" s="168"/>
      <c r="AW32" s="168"/>
      <c r="AX32" s="168"/>
      <c r="AY32" s="168"/>
      <c r="AZ32" s="168"/>
      <c r="BA32" s="168"/>
      <c r="BB32" s="164"/>
      <c r="BC32" s="168"/>
      <c r="BD32" s="164"/>
      <c r="BE32" s="168" t="s">
        <v>180</v>
      </c>
      <c r="BF32" s="164"/>
      <c r="BG32" s="164"/>
      <c r="BH32" s="164"/>
      <c r="BI32" s="164"/>
      <c r="BJ32" s="168"/>
      <c r="BK32" s="168"/>
      <c r="BL32" s="168"/>
      <c r="BM32" s="168"/>
      <c r="BN32" s="168"/>
      <c r="BO32" s="168"/>
      <c r="BP32" s="168"/>
      <c r="BQ32" s="168"/>
      <c r="BR32" s="164"/>
      <c r="BS32" s="164"/>
      <c r="BT32" s="164"/>
      <c r="BU32" s="164"/>
      <c r="BV32" s="164"/>
      <c r="BW32" s="164" t="s">
        <v>181</v>
      </c>
      <c r="BX32" s="164"/>
      <c r="BY32" s="164"/>
      <c r="BZ32" s="164"/>
      <c r="CA32" s="164"/>
      <c r="CB32" s="168"/>
      <c r="CC32" s="168"/>
      <c r="CD32" s="168"/>
      <c r="CE32" s="168"/>
      <c r="CF32" s="168"/>
      <c r="CG32" s="168"/>
      <c r="CH32" s="168"/>
      <c r="CI32" s="168"/>
      <c r="CJ32" s="168"/>
      <c r="CK32" s="168"/>
      <c r="CL32" s="168"/>
      <c r="CM32" s="168"/>
      <c r="CN32" s="168"/>
      <c r="CO32" s="168" t="s">
        <v>182</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183</v>
      </c>
      <c r="D33" s="441"/>
      <c r="E33" s="406" t="s">
        <v>184</v>
      </c>
      <c r="F33" s="406"/>
      <c r="G33" s="406"/>
      <c r="H33" s="406"/>
      <c r="I33" s="406"/>
      <c r="J33" s="406"/>
      <c r="K33" s="406"/>
      <c r="L33" s="406"/>
      <c r="M33" s="406"/>
      <c r="N33" s="406"/>
      <c r="O33" s="406"/>
      <c r="P33" s="406"/>
      <c r="Q33" s="406"/>
      <c r="R33" s="406"/>
      <c r="S33" s="406"/>
      <c r="T33" s="169"/>
      <c r="U33" s="441" t="s">
        <v>183</v>
      </c>
      <c r="V33" s="441"/>
      <c r="W33" s="406" t="s">
        <v>184</v>
      </c>
      <c r="X33" s="406"/>
      <c r="Y33" s="406"/>
      <c r="Z33" s="406"/>
      <c r="AA33" s="406"/>
      <c r="AB33" s="406"/>
      <c r="AC33" s="406"/>
      <c r="AD33" s="406"/>
      <c r="AE33" s="406"/>
      <c r="AF33" s="406"/>
      <c r="AG33" s="406"/>
      <c r="AH33" s="406"/>
      <c r="AI33" s="406"/>
      <c r="AJ33" s="406"/>
      <c r="AK33" s="406"/>
      <c r="AL33" s="169"/>
      <c r="AM33" s="441" t="s">
        <v>183</v>
      </c>
      <c r="AN33" s="441"/>
      <c r="AO33" s="406" t="s">
        <v>184</v>
      </c>
      <c r="AP33" s="406"/>
      <c r="AQ33" s="406"/>
      <c r="AR33" s="406"/>
      <c r="AS33" s="406"/>
      <c r="AT33" s="406"/>
      <c r="AU33" s="406"/>
      <c r="AV33" s="406"/>
      <c r="AW33" s="406"/>
      <c r="AX33" s="406"/>
      <c r="AY33" s="406"/>
      <c r="AZ33" s="406"/>
      <c r="BA33" s="406"/>
      <c r="BB33" s="406"/>
      <c r="BC33" s="406"/>
      <c r="BD33" s="170"/>
      <c r="BE33" s="406" t="s">
        <v>185</v>
      </c>
      <c r="BF33" s="406"/>
      <c r="BG33" s="406" t="s">
        <v>186</v>
      </c>
      <c r="BH33" s="406"/>
      <c r="BI33" s="406"/>
      <c r="BJ33" s="406"/>
      <c r="BK33" s="406"/>
      <c r="BL33" s="406"/>
      <c r="BM33" s="406"/>
      <c r="BN33" s="406"/>
      <c r="BO33" s="406"/>
      <c r="BP33" s="406"/>
      <c r="BQ33" s="406"/>
      <c r="BR33" s="406"/>
      <c r="BS33" s="406"/>
      <c r="BT33" s="406"/>
      <c r="BU33" s="406"/>
      <c r="BV33" s="170"/>
      <c r="BW33" s="441" t="s">
        <v>185</v>
      </c>
      <c r="BX33" s="441"/>
      <c r="BY33" s="406" t="s">
        <v>187</v>
      </c>
      <c r="BZ33" s="406"/>
      <c r="CA33" s="406"/>
      <c r="CB33" s="406"/>
      <c r="CC33" s="406"/>
      <c r="CD33" s="406"/>
      <c r="CE33" s="406"/>
      <c r="CF33" s="406"/>
      <c r="CG33" s="406"/>
      <c r="CH33" s="406"/>
      <c r="CI33" s="406"/>
      <c r="CJ33" s="406"/>
      <c r="CK33" s="406"/>
      <c r="CL33" s="406"/>
      <c r="CM33" s="406"/>
      <c r="CN33" s="169"/>
      <c r="CO33" s="441" t="s">
        <v>183</v>
      </c>
      <c r="CP33" s="441"/>
      <c r="CQ33" s="406" t="s">
        <v>188</v>
      </c>
      <c r="CR33" s="406"/>
      <c r="CS33" s="406"/>
      <c r="CT33" s="406"/>
      <c r="CU33" s="406"/>
      <c r="CV33" s="406"/>
      <c r="CW33" s="406"/>
      <c r="CX33" s="406"/>
      <c r="CY33" s="406"/>
      <c r="CZ33" s="406"/>
      <c r="DA33" s="406"/>
      <c r="DB33" s="406"/>
      <c r="DC33" s="406"/>
      <c r="DD33" s="406"/>
      <c r="DE33" s="406"/>
      <c r="DF33" s="169"/>
      <c r="DG33" s="406" t="s">
        <v>189</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8</v>
      </c>
      <c r="AN34" s="598"/>
      <c r="AO34" s="599" t="str">
        <f>IF('各会計、関係団体の財政状況及び健全化判断比率'!B33="","",'各会計、関係団体の財政状況及び健全化判断比率'!B33)</f>
        <v>水道事業会計</v>
      </c>
      <c r="AP34" s="599"/>
      <c r="AQ34" s="599"/>
      <c r="AR34" s="599"/>
      <c r="AS34" s="599"/>
      <c r="AT34" s="599"/>
      <c r="AU34" s="599"/>
      <c r="AV34" s="599"/>
      <c r="AW34" s="599"/>
      <c r="AX34" s="599"/>
      <c r="AY34" s="599"/>
      <c r="AZ34" s="599"/>
      <c r="BA34" s="599"/>
      <c r="BB34" s="599"/>
      <c r="BC34" s="599"/>
      <c r="BD34" s="167"/>
      <c r="BE34" s="598">
        <f>IF(BG34="","",MAX(C34:D43,U34:V43,AM34:AN43)+1)</f>
        <v>9</v>
      </c>
      <c r="BF34" s="598"/>
      <c r="BG34" s="599" t="str">
        <f>IF('各会計、関係団体の財政状況及び健全化判断比率'!B34="","",'各会計、関係団体の財政状況及び健全化判断比率'!B34)</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老人福祉施設三室園組合</v>
      </c>
      <c r="BZ34" s="599"/>
      <c r="CA34" s="599"/>
      <c r="CB34" s="599"/>
      <c r="CC34" s="599"/>
      <c r="CD34" s="599"/>
      <c r="CE34" s="599"/>
      <c r="CF34" s="599"/>
      <c r="CG34" s="599"/>
      <c r="CH34" s="599"/>
      <c r="CI34" s="599"/>
      <c r="CJ34" s="599"/>
      <c r="CK34" s="599"/>
      <c r="CL34" s="599"/>
      <c r="CM34" s="599"/>
      <c r="CN34" s="167"/>
      <c r="CO34" s="598">
        <f>IF(CQ34="","",MAX(C34:D43,U34:V43,AM34:AN43,BE34:BF43,BW34:BX43)+1)</f>
        <v>20</v>
      </c>
      <c r="CP34" s="598"/>
      <c r="CQ34" s="599" t="str">
        <f>IF('各会計、関係団体の財政状況及び健全化判断比率'!BS7="","",'各会計、関係団体の財政状況及び健全化判断比率'!BS7)</f>
        <v>王寺都市開発株式会社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墓地取得特別会計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奈良県葛城地区清掃事務組合</v>
      </c>
      <c r="BZ35" s="599"/>
      <c r="CA35" s="599"/>
      <c r="CB35" s="599"/>
      <c r="CC35" s="599"/>
      <c r="CD35" s="599"/>
      <c r="CE35" s="599"/>
      <c r="CF35" s="599"/>
      <c r="CG35" s="599"/>
      <c r="CH35" s="599"/>
      <c r="CI35" s="599"/>
      <c r="CJ35" s="599"/>
      <c r="CK35" s="599"/>
      <c r="CL35" s="599"/>
      <c r="CM35" s="599"/>
      <c r="CN35" s="167"/>
      <c r="CO35" s="598">
        <f t="shared" ref="CO35:CO43" si="3">IF(CQ35="","",CO34+1)</f>
        <v>21</v>
      </c>
      <c r="CP35" s="598"/>
      <c r="CQ35" s="599" t="str">
        <f>IF('各会計、関係団体の財政状況及び健全化判断比率'!BS8="","",'各会計、関係団体の財政状況及び健全化判断比率'!BS8)</f>
        <v>王寺地域振興株式会社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奈良県市町村総合事務組合</v>
      </c>
      <c r="BZ36" s="599"/>
      <c r="CA36" s="599"/>
      <c r="CB36" s="599"/>
      <c r="CC36" s="599"/>
      <c r="CD36" s="599"/>
      <c r="CE36" s="599"/>
      <c r="CF36" s="599"/>
      <c r="CG36" s="599"/>
      <c r="CH36" s="599"/>
      <c r="CI36" s="599"/>
      <c r="CJ36" s="599"/>
      <c r="CK36" s="599"/>
      <c r="CL36" s="599"/>
      <c r="CM36" s="599"/>
      <c r="CN36" s="167"/>
      <c r="CO36" s="598">
        <f t="shared" si="3"/>
        <v>22</v>
      </c>
      <c r="CP36" s="598"/>
      <c r="CQ36" s="599" t="str">
        <f>IF('各会計、関係団体の財政状況及び健全化判断比率'!BS9="","",'各会計、関係団体の財政状況及び健全化判断比率'!BS9)</f>
        <v>王寺町土地開発公社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介護サービス事業特別会計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西和衛生試験センター組合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7</v>
      </c>
      <c r="V38" s="598"/>
      <c r="W38" s="599" t="str">
        <f>IF('各会計、関係団体の財政状況及び健全化判断比率'!B32="","",'各会計、関係団体の財政状況及び健全化判断比率'!B32)</f>
        <v>王寺駅南駐車場特別会計</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香芝・王寺環境施設組合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王寺周辺広域休日応急診療施設組合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16</v>
      </c>
      <c r="BX40" s="598"/>
      <c r="BY40" s="599" t="str">
        <f>IF('各会計、関係団体の財政状況及び健全化判断比率'!B74="","",'各会計、関係団体の財政状況及び健全化判断比率'!B74)</f>
        <v>静香苑環境施設組合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17</v>
      </c>
      <c r="BX41" s="598"/>
      <c r="BY41" s="599" t="str">
        <f>IF('各会計、関係団体の財政状況及び健全化判断比率'!B75="","",'各会計、関係団体の財政状況及び健全化判断比率'!B75)</f>
        <v>奈良県住宅新築資金等貸付金回収管理組合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18</v>
      </c>
      <c r="BX42" s="598"/>
      <c r="BY42" s="599" t="str">
        <f>IF('各会計、関係団体の財政状況及び健全化判断比率'!B76="","",'各会計、関係団体の財政状況及び健全化判断比率'!B76)</f>
        <v>奈良県後期高齢者医療広域連合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19</v>
      </c>
      <c r="BX43" s="598"/>
      <c r="BY43" s="599" t="str">
        <f>IF('各会計、関係団体の財政状況及び健全化判断比率'!B77="","",'各会計、関係団体の財政状況及び健全化判断比率'!B77)</f>
        <v>奈良県広域消防組合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190</v>
      </c>
      <c r="C46" s="139"/>
      <c r="D46" s="139"/>
      <c r="E46" s="139" t="s">
        <v>191</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192</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193</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194</v>
      </c>
    </row>
    <row r="50" spans="5:5" x14ac:dyDescent="0.15">
      <c r="E50" s="141" t="s">
        <v>195</v>
      </c>
    </row>
    <row r="51" spans="5:5" x14ac:dyDescent="0.15">
      <c r="E51" s="141" t="s">
        <v>196</v>
      </c>
    </row>
    <row r="52" spans="5:5" x14ac:dyDescent="0.15">
      <c r="E52" s="141" t="s">
        <v>197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84" t="s">
        <v>528</v>
      </c>
      <c r="D34" s="1184"/>
      <c r="E34" s="1185"/>
      <c r="F34" s="32">
        <v>21.91</v>
      </c>
      <c r="G34" s="33">
        <v>26.35</v>
      </c>
      <c r="H34" s="33">
        <v>28.37</v>
      </c>
      <c r="I34" s="33">
        <v>28.36</v>
      </c>
      <c r="J34" s="34">
        <v>28.85</v>
      </c>
      <c r="K34" s="22"/>
      <c r="L34" s="22"/>
      <c r="M34" s="22"/>
      <c r="N34" s="22"/>
      <c r="O34" s="22"/>
      <c r="P34" s="22"/>
    </row>
    <row r="35" spans="1:16" ht="39" customHeight="1" x14ac:dyDescent="0.15">
      <c r="A35" s="22"/>
      <c r="B35" s="35"/>
      <c r="C35" s="1178" t="s">
        <v>529</v>
      </c>
      <c r="D35" s="1179"/>
      <c r="E35" s="1180"/>
      <c r="F35" s="36">
        <v>2.14</v>
      </c>
      <c r="G35" s="37">
        <v>5.05</v>
      </c>
      <c r="H35" s="37">
        <v>5.21</v>
      </c>
      <c r="I35" s="37">
        <v>4.83</v>
      </c>
      <c r="J35" s="38">
        <v>7</v>
      </c>
      <c r="K35" s="22"/>
      <c r="L35" s="22"/>
      <c r="M35" s="22"/>
      <c r="N35" s="22"/>
      <c r="O35" s="22"/>
      <c r="P35" s="22"/>
    </row>
    <row r="36" spans="1:16" ht="39" customHeight="1" x14ac:dyDescent="0.15">
      <c r="A36" s="22"/>
      <c r="B36" s="35"/>
      <c r="C36" s="1178" t="s">
        <v>530</v>
      </c>
      <c r="D36" s="1179"/>
      <c r="E36" s="1180"/>
      <c r="F36" s="36" t="s">
        <v>531</v>
      </c>
      <c r="G36" s="37" t="s">
        <v>532</v>
      </c>
      <c r="H36" s="37" t="s">
        <v>533</v>
      </c>
      <c r="I36" s="37">
        <v>0.05</v>
      </c>
      <c r="J36" s="38">
        <v>0.55000000000000004</v>
      </c>
      <c r="K36" s="22"/>
      <c r="L36" s="22"/>
      <c r="M36" s="22"/>
      <c r="N36" s="22"/>
      <c r="O36" s="22"/>
      <c r="P36" s="22"/>
    </row>
    <row r="37" spans="1:16" ht="39" customHeight="1" x14ac:dyDescent="0.15">
      <c r="A37" s="22"/>
      <c r="B37" s="35"/>
      <c r="C37" s="1178" t="s">
        <v>534</v>
      </c>
      <c r="D37" s="1179"/>
      <c r="E37" s="1180"/>
      <c r="F37" s="36">
        <v>0.06</v>
      </c>
      <c r="G37" s="37">
        <v>0.17</v>
      </c>
      <c r="H37" s="37">
        <v>0.3</v>
      </c>
      <c r="I37" s="37">
        <v>0.28999999999999998</v>
      </c>
      <c r="J37" s="38">
        <v>0.5</v>
      </c>
      <c r="K37" s="22"/>
      <c r="L37" s="22"/>
      <c r="M37" s="22"/>
      <c r="N37" s="22"/>
      <c r="O37" s="22"/>
      <c r="P37" s="22"/>
    </row>
    <row r="38" spans="1:16" ht="39" customHeight="1" x14ac:dyDescent="0.15">
      <c r="A38" s="22"/>
      <c r="B38" s="35"/>
      <c r="C38" s="1178" t="s">
        <v>535</v>
      </c>
      <c r="D38" s="1179"/>
      <c r="E38" s="1180"/>
      <c r="F38" s="36">
        <v>0.02</v>
      </c>
      <c r="G38" s="37">
        <v>0.02</v>
      </c>
      <c r="H38" s="37">
        <v>0.03</v>
      </c>
      <c r="I38" s="37">
        <v>0.02</v>
      </c>
      <c r="J38" s="38">
        <v>0.15</v>
      </c>
      <c r="K38" s="22"/>
      <c r="L38" s="22"/>
      <c r="M38" s="22"/>
      <c r="N38" s="22"/>
      <c r="O38" s="22"/>
      <c r="P38" s="22"/>
    </row>
    <row r="39" spans="1:16" ht="39" customHeight="1" x14ac:dyDescent="0.15">
      <c r="A39" s="22"/>
      <c r="B39" s="35"/>
      <c r="C39" s="1178" t="s">
        <v>536</v>
      </c>
      <c r="D39" s="1179"/>
      <c r="E39" s="1180"/>
      <c r="F39" s="36">
        <v>0.02</v>
      </c>
      <c r="G39" s="37">
        <v>0.01</v>
      </c>
      <c r="H39" s="37">
        <v>0</v>
      </c>
      <c r="I39" s="37">
        <v>0</v>
      </c>
      <c r="J39" s="38">
        <v>0.01</v>
      </c>
      <c r="K39" s="22"/>
      <c r="L39" s="22"/>
      <c r="M39" s="22"/>
      <c r="N39" s="22"/>
      <c r="O39" s="22"/>
      <c r="P39" s="22"/>
    </row>
    <row r="40" spans="1:16" ht="39" customHeight="1" x14ac:dyDescent="0.15">
      <c r="A40" s="22"/>
      <c r="B40" s="35"/>
      <c r="C40" s="1178" t="s">
        <v>537</v>
      </c>
      <c r="D40" s="1179"/>
      <c r="E40" s="1180"/>
      <c r="F40" s="36">
        <v>0.14000000000000001</v>
      </c>
      <c r="G40" s="37">
        <v>0.32</v>
      </c>
      <c r="H40" s="37">
        <v>0.1</v>
      </c>
      <c r="I40" s="37">
        <v>0.04</v>
      </c>
      <c r="J40" s="38">
        <v>0</v>
      </c>
      <c r="K40" s="22"/>
      <c r="L40" s="22"/>
      <c r="M40" s="22"/>
      <c r="N40" s="22"/>
      <c r="O40" s="22"/>
      <c r="P40" s="22"/>
    </row>
    <row r="41" spans="1:16" ht="39" customHeight="1" x14ac:dyDescent="0.15">
      <c r="A41" s="22"/>
      <c r="B41" s="35"/>
      <c r="C41" s="1178" t="s">
        <v>538</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539</v>
      </c>
      <c r="D42" s="1179"/>
      <c r="E42" s="1180"/>
      <c r="F42" s="36" t="s">
        <v>483</v>
      </c>
      <c r="G42" s="37" t="s">
        <v>483</v>
      </c>
      <c r="H42" s="37" t="s">
        <v>483</v>
      </c>
      <c r="I42" s="37" t="s">
        <v>483</v>
      </c>
      <c r="J42" s="38" t="s">
        <v>483</v>
      </c>
      <c r="K42" s="22"/>
      <c r="L42" s="22"/>
      <c r="M42" s="22"/>
      <c r="N42" s="22"/>
      <c r="O42" s="22"/>
      <c r="P42" s="22"/>
    </row>
    <row r="43" spans="1:16" ht="39" customHeight="1" thickBot="1" x14ac:dyDescent="0.2">
      <c r="A43" s="22"/>
      <c r="B43" s="40"/>
      <c r="C43" s="1181" t="s">
        <v>540</v>
      </c>
      <c r="D43" s="1182"/>
      <c r="E43" s="1183"/>
      <c r="F43" s="41" t="s">
        <v>483</v>
      </c>
      <c r="G43" s="42" t="s">
        <v>483</v>
      </c>
      <c r="H43" s="42" t="s">
        <v>483</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1080</v>
      </c>
      <c r="L45" s="60">
        <v>984</v>
      </c>
      <c r="M45" s="60">
        <v>857</v>
      </c>
      <c r="N45" s="60">
        <v>734</v>
      </c>
      <c r="O45" s="61">
        <v>771</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483</v>
      </c>
      <c r="L46" s="64" t="s">
        <v>483</v>
      </c>
      <c r="M46" s="64" t="s">
        <v>483</v>
      </c>
      <c r="N46" s="64" t="s">
        <v>483</v>
      </c>
      <c r="O46" s="65" t="s">
        <v>483</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483</v>
      </c>
      <c r="L47" s="64" t="s">
        <v>483</v>
      </c>
      <c r="M47" s="64" t="s">
        <v>483</v>
      </c>
      <c r="N47" s="64" t="s">
        <v>483</v>
      </c>
      <c r="O47" s="65" t="s">
        <v>483</v>
      </c>
      <c r="P47" s="48"/>
      <c r="Q47" s="48"/>
      <c r="R47" s="48"/>
      <c r="S47" s="48"/>
      <c r="T47" s="48"/>
      <c r="U47" s="48"/>
    </row>
    <row r="48" spans="1:21" ht="30.75" customHeight="1" x14ac:dyDescent="0.15">
      <c r="A48" s="48"/>
      <c r="B48" s="1196"/>
      <c r="C48" s="1197"/>
      <c r="D48" s="62"/>
      <c r="E48" s="1188" t="s">
        <v>15</v>
      </c>
      <c r="F48" s="1188"/>
      <c r="G48" s="1188"/>
      <c r="H48" s="1188"/>
      <c r="I48" s="1188"/>
      <c r="J48" s="1189"/>
      <c r="K48" s="63">
        <v>366</v>
      </c>
      <c r="L48" s="64">
        <v>365</v>
      </c>
      <c r="M48" s="64">
        <v>372</v>
      </c>
      <c r="N48" s="64">
        <v>369</v>
      </c>
      <c r="O48" s="65">
        <v>338</v>
      </c>
      <c r="P48" s="48"/>
      <c r="Q48" s="48"/>
      <c r="R48" s="48"/>
      <c r="S48" s="48"/>
      <c r="T48" s="48"/>
      <c r="U48" s="48"/>
    </row>
    <row r="49" spans="1:21" ht="30.75" customHeight="1" x14ac:dyDescent="0.15">
      <c r="A49" s="48"/>
      <c r="B49" s="1196"/>
      <c r="C49" s="1197"/>
      <c r="D49" s="62"/>
      <c r="E49" s="1188" t="s">
        <v>16</v>
      </c>
      <c r="F49" s="1188"/>
      <c r="G49" s="1188"/>
      <c r="H49" s="1188"/>
      <c r="I49" s="1188"/>
      <c r="J49" s="1189"/>
      <c r="K49" s="63">
        <v>218</v>
      </c>
      <c r="L49" s="64">
        <v>159</v>
      </c>
      <c r="M49" s="64">
        <v>148</v>
      </c>
      <c r="N49" s="64">
        <v>145</v>
      </c>
      <c r="O49" s="65">
        <v>132</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483</v>
      </c>
      <c r="L50" s="64" t="s">
        <v>483</v>
      </c>
      <c r="M50" s="64" t="s">
        <v>483</v>
      </c>
      <c r="N50" s="64" t="s">
        <v>483</v>
      </c>
      <c r="O50" s="65" t="s">
        <v>483</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1209</v>
      </c>
      <c r="L52" s="64">
        <v>1155</v>
      </c>
      <c r="M52" s="64">
        <v>1187</v>
      </c>
      <c r="N52" s="64">
        <v>1093</v>
      </c>
      <c r="O52" s="65">
        <v>1084</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455</v>
      </c>
      <c r="L53" s="69">
        <v>353</v>
      </c>
      <c r="M53" s="69">
        <v>190</v>
      </c>
      <c r="N53" s="69">
        <v>155</v>
      </c>
      <c r="O53" s="70">
        <v>157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202" t="s">
        <v>24</v>
      </c>
      <c r="C41" s="1203"/>
      <c r="D41" s="81"/>
      <c r="E41" s="1208" t="s">
        <v>25</v>
      </c>
      <c r="F41" s="1208"/>
      <c r="G41" s="1208"/>
      <c r="H41" s="1209"/>
      <c r="I41" s="82">
        <v>8094</v>
      </c>
      <c r="J41" s="83">
        <v>7252</v>
      </c>
      <c r="K41" s="83">
        <v>6860</v>
      </c>
      <c r="L41" s="83">
        <v>6365</v>
      </c>
      <c r="M41" s="84">
        <v>6145</v>
      </c>
    </row>
    <row r="42" spans="2:13" ht="27.75" customHeight="1" x14ac:dyDescent="0.15">
      <c r="B42" s="1204"/>
      <c r="C42" s="1205"/>
      <c r="D42" s="85"/>
      <c r="E42" s="1210" t="s">
        <v>26</v>
      </c>
      <c r="F42" s="1210"/>
      <c r="G42" s="1210"/>
      <c r="H42" s="1211"/>
      <c r="I42" s="86" t="s">
        <v>483</v>
      </c>
      <c r="J42" s="87" t="s">
        <v>483</v>
      </c>
      <c r="K42" s="87" t="s">
        <v>483</v>
      </c>
      <c r="L42" s="87" t="s">
        <v>483</v>
      </c>
      <c r="M42" s="88" t="s">
        <v>483</v>
      </c>
    </row>
    <row r="43" spans="2:13" ht="27.75" customHeight="1" x14ac:dyDescent="0.15">
      <c r="B43" s="1204"/>
      <c r="C43" s="1205"/>
      <c r="D43" s="85"/>
      <c r="E43" s="1210" t="s">
        <v>27</v>
      </c>
      <c r="F43" s="1210"/>
      <c r="G43" s="1210"/>
      <c r="H43" s="1211"/>
      <c r="I43" s="86">
        <v>6076</v>
      </c>
      <c r="J43" s="87">
        <v>5667</v>
      </c>
      <c r="K43" s="87">
        <v>5467</v>
      </c>
      <c r="L43" s="87">
        <v>5131</v>
      </c>
      <c r="M43" s="88">
        <v>4883</v>
      </c>
    </row>
    <row r="44" spans="2:13" ht="27.75" customHeight="1" x14ac:dyDescent="0.15">
      <c r="B44" s="1204"/>
      <c r="C44" s="1205"/>
      <c r="D44" s="85"/>
      <c r="E44" s="1210" t="s">
        <v>28</v>
      </c>
      <c r="F44" s="1210"/>
      <c r="G44" s="1210"/>
      <c r="H44" s="1211"/>
      <c r="I44" s="86">
        <v>1021</v>
      </c>
      <c r="J44" s="87">
        <v>861</v>
      </c>
      <c r="K44" s="87">
        <v>797</v>
      </c>
      <c r="L44" s="87">
        <v>693</v>
      </c>
      <c r="M44" s="88">
        <v>566</v>
      </c>
    </row>
    <row r="45" spans="2:13" ht="27.75" customHeight="1" x14ac:dyDescent="0.15">
      <c r="B45" s="1204"/>
      <c r="C45" s="1205"/>
      <c r="D45" s="85"/>
      <c r="E45" s="1210" t="s">
        <v>29</v>
      </c>
      <c r="F45" s="1210"/>
      <c r="G45" s="1210"/>
      <c r="H45" s="1211"/>
      <c r="I45" s="86">
        <v>1398</v>
      </c>
      <c r="J45" s="87">
        <v>1344</v>
      </c>
      <c r="K45" s="87">
        <v>1191</v>
      </c>
      <c r="L45" s="87">
        <v>1158</v>
      </c>
      <c r="M45" s="88">
        <v>1134</v>
      </c>
    </row>
    <row r="46" spans="2:13" ht="27.75" customHeight="1" x14ac:dyDescent="0.15">
      <c r="B46" s="1204"/>
      <c r="C46" s="1205"/>
      <c r="D46" s="89"/>
      <c r="E46" s="1210" t="s">
        <v>30</v>
      </c>
      <c r="F46" s="1210"/>
      <c r="G46" s="1210"/>
      <c r="H46" s="1211"/>
      <c r="I46" s="86" t="s">
        <v>483</v>
      </c>
      <c r="J46" s="87" t="s">
        <v>483</v>
      </c>
      <c r="K46" s="87">
        <v>539</v>
      </c>
      <c r="L46" s="87">
        <v>585</v>
      </c>
      <c r="M46" s="88">
        <v>584</v>
      </c>
    </row>
    <row r="47" spans="2:13" ht="27.75" customHeight="1" x14ac:dyDescent="0.15">
      <c r="B47" s="1204"/>
      <c r="C47" s="1205"/>
      <c r="D47" s="90"/>
      <c r="E47" s="1212" t="s">
        <v>31</v>
      </c>
      <c r="F47" s="1213"/>
      <c r="G47" s="1213"/>
      <c r="H47" s="1214"/>
      <c r="I47" s="86" t="s">
        <v>483</v>
      </c>
      <c r="J47" s="87" t="s">
        <v>483</v>
      </c>
      <c r="K47" s="87" t="s">
        <v>483</v>
      </c>
      <c r="L47" s="87" t="s">
        <v>483</v>
      </c>
      <c r="M47" s="88" t="s">
        <v>483</v>
      </c>
    </row>
    <row r="48" spans="2:13" ht="27.75" customHeight="1" x14ac:dyDescent="0.15">
      <c r="B48" s="1204"/>
      <c r="C48" s="1205"/>
      <c r="D48" s="85"/>
      <c r="E48" s="1210" t="s">
        <v>32</v>
      </c>
      <c r="F48" s="1210"/>
      <c r="G48" s="1210"/>
      <c r="H48" s="1211"/>
      <c r="I48" s="86" t="s">
        <v>483</v>
      </c>
      <c r="J48" s="87" t="s">
        <v>483</v>
      </c>
      <c r="K48" s="87" t="s">
        <v>483</v>
      </c>
      <c r="L48" s="87" t="s">
        <v>483</v>
      </c>
      <c r="M48" s="88" t="s">
        <v>483</v>
      </c>
    </row>
    <row r="49" spans="2:13" ht="27.75" customHeight="1" x14ac:dyDescent="0.15">
      <c r="B49" s="1206"/>
      <c r="C49" s="1207"/>
      <c r="D49" s="85"/>
      <c r="E49" s="1210" t="s">
        <v>33</v>
      </c>
      <c r="F49" s="1210"/>
      <c r="G49" s="1210"/>
      <c r="H49" s="1211"/>
      <c r="I49" s="86" t="s">
        <v>483</v>
      </c>
      <c r="J49" s="87" t="s">
        <v>483</v>
      </c>
      <c r="K49" s="87" t="s">
        <v>483</v>
      </c>
      <c r="L49" s="87" t="s">
        <v>483</v>
      </c>
      <c r="M49" s="88" t="s">
        <v>483</v>
      </c>
    </row>
    <row r="50" spans="2:13" ht="27.75" customHeight="1" x14ac:dyDescent="0.15">
      <c r="B50" s="1215" t="s">
        <v>34</v>
      </c>
      <c r="C50" s="1216"/>
      <c r="D50" s="91"/>
      <c r="E50" s="1210" t="s">
        <v>35</v>
      </c>
      <c r="F50" s="1210"/>
      <c r="G50" s="1210"/>
      <c r="H50" s="1211"/>
      <c r="I50" s="86">
        <v>5030</v>
      </c>
      <c r="J50" s="87">
        <v>5402</v>
      </c>
      <c r="K50" s="87">
        <v>5692</v>
      </c>
      <c r="L50" s="87">
        <v>5795</v>
      </c>
      <c r="M50" s="88">
        <v>6226</v>
      </c>
    </row>
    <row r="51" spans="2:13" ht="27.75" customHeight="1" x14ac:dyDescent="0.15">
      <c r="B51" s="1204"/>
      <c r="C51" s="1205"/>
      <c r="D51" s="85"/>
      <c r="E51" s="1210" t="s">
        <v>36</v>
      </c>
      <c r="F51" s="1210"/>
      <c r="G51" s="1210"/>
      <c r="H51" s="1211"/>
      <c r="I51" s="86">
        <v>3201</v>
      </c>
      <c r="J51" s="87">
        <v>2847</v>
      </c>
      <c r="K51" s="87">
        <v>3192</v>
      </c>
      <c r="L51" s="87">
        <v>2999</v>
      </c>
      <c r="M51" s="88">
        <v>2792</v>
      </c>
    </row>
    <row r="52" spans="2:13" ht="27.75" customHeight="1" x14ac:dyDescent="0.15">
      <c r="B52" s="1206"/>
      <c r="C52" s="1207"/>
      <c r="D52" s="85"/>
      <c r="E52" s="1210" t="s">
        <v>37</v>
      </c>
      <c r="F52" s="1210"/>
      <c r="G52" s="1210"/>
      <c r="H52" s="1211"/>
      <c r="I52" s="86">
        <v>10106</v>
      </c>
      <c r="J52" s="87">
        <v>9907</v>
      </c>
      <c r="K52" s="87">
        <v>9759</v>
      </c>
      <c r="L52" s="87">
        <v>8854</v>
      </c>
      <c r="M52" s="88">
        <v>9311</v>
      </c>
    </row>
    <row r="53" spans="2:13" ht="27.75" customHeight="1" thickBot="1" x14ac:dyDescent="0.2">
      <c r="B53" s="1217" t="s">
        <v>38</v>
      </c>
      <c r="C53" s="1218"/>
      <c r="D53" s="92"/>
      <c r="E53" s="1219" t="s">
        <v>39</v>
      </c>
      <c r="F53" s="1219"/>
      <c r="G53" s="1219"/>
      <c r="H53" s="1220"/>
      <c r="I53" s="93">
        <v>-1748</v>
      </c>
      <c r="J53" s="94">
        <v>-3032</v>
      </c>
      <c r="K53" s="94">
        <v>-3791</v>
      </c>
      <c r="L53" s="94">
        <v>-3715</v>
      </c>
      <c r="M53" s="95">
        <v>-5017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566</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566</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568</v>
      </c>
      <c r="I42" s="354"/>
      <c r="J42" s="354"/>
      <c r="K42" s="354"/>
      <c r="L42" s="246"/>
      <c r="M42" s="246"/>
      <c r="N42" s="246"/>
      <c r="O42" s="246"/>
    </row>
    <row r="43" spans="2:17" x14ac:dyDescent="0.15">
      <c r="B43" s="250"/>
      <c r="C43" s="246"/>
      <c r="D43" s="246"/>
      <c r="E43" s="246"/>
      <c r="F43" s="246"/>
      <c r="G43" s="1233" t="s">
        <v>577</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569</v>
      </c>
    </row>
    <row r="50" spans="1:17" x14ac:dyDescent="0.15">
      <c r="B50" s="250"/>
      <c r="C50" s="246"/>
      <c r="D50" s="246"/>
      <c r="E50" s="246"/>
      <c r="F50" s="246"/>
      <c r="G50" s="1242"/>
      <c r="H50" s="1243"/>
      <c r="I50" s="1243"/>
      <c r="J50" s="1244"/>
      <c r="K50" s="356" t="s">
        <v>523</v>
      </c>
      <c r="L50" s="356" t="s">
        <v>524</v>
      </c>
      <c r="M50" s="356" t="s">
        <v>525</v>
      </c>
      <c r="N50" s="356" t="s">
        <v>526</v>
      </c>
      <c r="O50" s="356" t="s">
        <v>527</v>
      </c>
    </row>
    <row r="51" spans="1:17" x14ac:dyDescent="0.15">
      <c r="B51" s="250"/>
      <c r="C51" s="246"/>
      <c r="D51" s="246"/>
      <c r="E51" s="246"/>
      <c r="F51" s="246"/>
      <c r="G51" s="1245" t="s">
        <v>570</v>
      </c>
      <c r="H51" s="1246"/>
      <c r="I51" s="1251" t="s">
        <v>571</v>
      </c>
      <c r="J51" s="1251"/>
      <c r="K51" s="1255"/>
      <c r="L51" s="1255"/>
      <c r="M51" s="1255"/>
      <c r="N51" s="1221"/>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573</v>
      </c>
      <c r="J53" s="1231"/>
      <c r="K53" s="1256"/>
      <c r="L53" s="1256"/>
      <c r="M53" s="1256"/>
      <c r="N53" s="1253">
        <v>50</v>
      </c>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572</v>
      </c>
      <c r="H55" s="1226"/>
      <c r="I55" s="1231" t="s">
        <v>571</v>
      </c>
      <c r="J55" s="1231"/>
      <c r="K55" s="1255"/>
      <c r="L55" s="1255"/>
      <c r="M55" s="1255"/>
      <c r="N55" s="1221">
        <v>13</v>
      </c>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573</v>
      </c>
      <c r="J57" s="1223"/>
      <c r="K57" s="1256"/>
      <c r="L57" s="1256"/>
      <c r="M57" s="1256"/>
      <c r="N57" s="1253">
        <v>53.4</v>
      </c>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574</v>
      </c>
      <c r="C63" s="246"/>
      <c r="D63" s="246"/>
      <c r="E63" s="246"/>
      <c r="F63" s="246"/>
      <c r="G63" s="246"/>
      <c r="H63" s="246"/>
      <c r="I63" s="246"/>
      <c r="J63" s="246"/>
      <c r="K63" s="246"/>
      <c r="L63" s="246"/>
      <c r="M63" s="246"/>
      <c r="N63" s="246"/>
      <c r="O63" s="246"/>
    </row>
    <row r="64" spans="1:17" x14ac:dyDescent="0.15">
      <c r="B64" s="250"/>
      <c r="C64" s="246"/>
      <c r="D64" s="246"/>
      <c r="E64" s="246"/>
      <c r="F64" s="246"/>
      <c r="G64" s="353" t="s">
        <v>568</v>
      </c>
      <c r="I64" s="354"/>
      <c r="J64" s="354"/>
      <c r="K64" s="354"/>
      <c r="L64" s="246"/>
      <c r="M64" s="246"/>
      <c r="N64" s="246"/>
      <c r="O64" s="246"/>
    </row>
    <row r="65" spans="2:30" x14ac:dyDescent="0.15">
      <c r="B65" s="250"/>
      <c r="C65" s="246"/>
      <c r="D65" s="246"/>
      <c r="E65" s="246"/>
      <c r="F65" s="246"/>
      <c r="G65" s="1233" t="s">
        <v>578</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575</v>
      </c>
      <c r="I71" s="370"/>
      <c r="J71" s="366"/>
      <c r="K71" s="366"/>
      <c r="L71" s="367"/>
      <c r="M71" s="366"/>
      <c r="N71" s="367"/>
      <c r="O71" s="368"/>
    </row>
    <row r="72" spans="2:30" x14ac:dyDescent="0.15">
      <c r="B72" s="250"/>
      <c r="C72" s="246"/>
      <c r="D72" s="246"/>
      <c r="E72" s="246"/>
      <c r="F72" s="246"/>
      <c r="G72" s="1242"/>
      <c r="H72" s="1243"/>
      <c r="I72" s="1243"/>
      <c r="J72" s="1244"/>
      <c r="K72" s="356" t="s">
        <v>523</v>
      </c>
      <c r="L72" s="356" t="s">
        <v>524</v>
      </c>
      <c r="M72" s="356" t="s">
        <v>525</v>
      </c>
      <c r="N72" s="356" t="s">
        <v>526</v>
      </c>
      <c r="O72" s="356" t="s">
        <v>527</v>
      </c>
    </row>
    <row r="73" spans="2:30" x14ac:dyDescent="0.15">
      <c r="B73" s="250"/>
      <c r="C73" s="246"/>
      <c r="D73" s="246"/>
      <c r="E73" s="246"/>
      <c r="F73" s="246"/>
      <c r="G73" s="1245" t="s">
        <v>570</v>
      </c>
      <c r="H73" s="1246"/>
      <c r="I73" s="1251" t="s">
        <v>571</v>
      </c>
      <c r="J73" s="1251"/>
      <c r="K73" s="1232"/>
      <c r="L73" s="1232"/>
      <c r="M73" s="1221"/>
      <c r="N73" s="1221"/>
      <c r="O73" s="1221"/>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576</v>
      </c>
      <c r="J75" s="1231"/>
      <c r="K75" s="1253">
        <v>13.2</v>
      </c>
      <c r="L75" s="1253">
        <v>10.9</v>
      </c>
      <c r="M75" s="1253">
        <v>8.1</v>
      </c>
      <c r="N75" s="1253">
        <v>5.5</v>
      </c>
      <c r="O75" s="1253">
        <v>3.9</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572</v>
      </c>
      <c r="H77" s="1226"/>
      <c r="I77" s="1231" t="s">
        <v>571</v>
      </c>
      <c r="J77" s="1231"/>
      <c r="K77" s="1232">
        <v>30.7</v>
      </c>
      <c r="L77" s="1232">
        <v>22.3</v>
      </c>
      <c r="M77" s="1221">
        <v>20.3</v>
      </c>
      <c r="N77" s="1221">
        <v>13</v>
      </c>
      <c r="O77" s="1221">
        <v>21</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576</v>
      </c>
      <c r="J79" s="1223"/>
      <c r="K79" s="1224">
        <v>9.1999999999999993</v>
      </c>
      <c r="L79" s="1224">
        <v>8.5</v>
      </c>
      <c r="M79" s="1224">
        <v>7.7</v>
      </c>
      <c r="N79" s="1224">
        <v>6.8</v>
      </c>
      <c r="O79" s="1224">
        <v>6.8</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522</v>
      </c>
      <c r="G2" s="113"/>
      <c r="H2" s="114"/>
    </row>
    <row r="3" spans="1:8" x14ac:dyDescent="0.15">
      <c r="A3" s="110" t="s">
        <v>515</v>
      </c>
      <c r="B3" s="115"/>
      <c r="C3" s="116"/>
      <c r="D3" s="117">
        <v>3495</v>
      </c>
      <c r="E3" s="118"/>
      <c r="F3" s="119">
        <v>46819</v>
      </c>
      <c r="G3" s="120"/>
      <c r="H3" s="121"/>
    </row>
    <row r="4" spans="1:8" x14ac:dyDescent="0.15">
      <c r="A4" s="122"/>
      <c r="B4" s="123"/>
      <c r="C4" s="124"/>
      <c r="D4" s="125">
        <v>2727</v>
      </c>
      <c r="E4" s="126"/>
      <c r="F4" s="127">
        <v>24121</v>
      </c>
      <c r="G4" s="128"/>
      <c r="H4" s="129"/>
    </row>
    <row r="5" spans="1:8" x14ac:dyDescent="0.15">
      <c r="A5" s="110" t="s">
        <v>517</v>
      </c>
      <c r="B5" s="115"/>
      <c r="C5" s="116"/>
      <c r="D5" s="117">
        <v>7438</v>
      </c>
      <c r="E5" s="118"/>
      <c r="F5" s="119">
        <v>53270</v>
      </c>
      <c r="G5" s="120"/>
      <c r="H5" s="121"/>
    </row>
    <row r="6" spans="1:8" x14ac:dyDescent="0.15">
      <c r="A6" s="122"/>
      <c r="B6" s="123"/>
      <c r="C6" s="124"/>
      <c r="D6" s="125">
        <v>6123</v>
      </c>
      <c r="E6" s="126"/>
      <c r="F6" s="127">
        <v>24316</v>
      </c>
      <c r="G6" s="128"/>
      <c r="H6" s="129"/>
    </row>
    <row r="7" spans="1:8" x14ac:dyDescent="0.15">
      <c r="A7" s="110" t="s">
        <v>518</v>
      </c>
      <c r="B7" s="115"/>
      <c r="C7" s="116"/>
      <c r="D7" s="117">
        <v>23575</v>
      </c>
      <c r="E7" s="118"/>
      <c r="F7" s="119">
        <v>53292</v>
      </c>
      <c r="G7" s="120"/>
      <c r="H7" s="121"/>
    </row>
    <row r="8" spans="1:8" x14ac:dyDescent="0.15">
      <c r="A8" s="122"/>
      <c r="B8" s="123"/>
      <c r="C8" s="124"/>
      <c r="D8" s="125">
        <v>15237</v>
      </c>
      <c r="E8" s="126"/>
      <c r="F8" s="127">
        <v>28900</v>
      </c>
      <c r="G8" s="128"/>
      <c r="H8" s="129"/>
    </row>
    <row r="9" spans="1:8" x14ac:dyDescent="0.15">
      <c r="A9" s="110" t="s">
        <v>519</v>
      </c>
      <c r="B9" s="115"/>
      <c r="C9" s="116"/>
      <c r="D9" s="117">
        <v>22690</v>
      </c>
      <c r="E9" s="118"/>
      <c r="F9" s="119">
        <v>49919</v>
      </c>
      <c r="G9" s="120"/>
      <c r="H9" s="121"/>
    </row>
    <row r="10" spans="1:8" x14ac:dyDescent="0.15">
      <c r="A10" s="122"/>
      <c r="B10" s="123"/>
      <c r="C10" s="124"/>
      <c r="D10" s="125">
        <v>17185</v>
      </c>
      <c r="E10" s="126"/>
      <c r="F10" s="127">
        <v>26398</v>
      </c>
      <c r="G10" s="128"/>
      <c r="H10" s="129"/>
    </row>
    <row r="11" spans="1:8" x14ac:dyDescent="0.15">
      <c r="A11" s="110" t="s">
        <v>520</v>
      </c>
      <c r="B11" s="115"/>
      <c r="C11" s="116"/>
      <c r="D11" s="117">
        <v>21710</v>
      </c>
      <c r="E11" s="118"/>
      <c r="F11" s="119">
        <v>47738</v>
      </c>
      <c r="G11" s="120"/>
      <c r="H11" s="121"/>
    </row>
    <row r="12" spans="1:8" x14ac:dyDescent="0.15">
      <c r="A12" s="122"/>
      <c r="B12" s="123"/>
      <c r="C12" s="130"/>
      <c r="D12" s="125">
        <v>15758</v>
      </c>
      <c r="E12" s="126"/>
      <c r="F12" s="127">
        <v>24937</v>
      </c>
      <c r="G12" s="128"/>
      <c r="H12" s="129"/>
    </row>
    <row r="13" spans="1:8" x14ac:dyDescent="0.15">
      <c r="A13" s="110"/>
      <c r="B13" s="115"/>
      <c r="C13" s="131"/>
      <c r="D13" s="132">
        <v>15782</v>
      </c>
      <c r="E13" s="133"/>
      <c r="F13" s="134">
        <v>50208</v>
      </c>
      <c r="G13" s="135"/>
      <c r="H13" s="121"/>
    </row>
    <row r="14" spans="1:8" x14ac:dyDescent="0.15">
      <c r="A14" s="122"/>
      <c r="B14" s="123"/>
      <c r="C14" s="124"/>
      <c r="D14" s="125">
        <v>11406</v>
      </c>
      <c r="E14" s="126"/>
      <c r="F14" s="127">
        <v>25734</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2.08</v>
      </c>
      <c r="C19" s="136">
        <f>ROUND(VALUE(SUBSTITUTE(実質収支比率等に係る経年分析!G$48,"▲","-")),2)</f>
        <v>4.9800000000000004</v>
      </c>
      <c r="D19" s="136">
        <f>ROUND(VALUE(SUBSTITUTE(実質収支比率等に係る経年分析!H$48,"▲","-")),2)</f>
        <v>5.14</v>
      </c>
      <c r="E19" s="136">
        <f>ROUND(VALUE(SUBSTITUTE(実質収支比率等に係る経年分析!I$48,"▲","-")),2)</f>
        <v>4.83</v>
      </c>
      <c r="F19" s="136">
        <f>ROUND(VALUE(SUBSTITUTE(実質収支比率等に係る経年分析!J$48,"▲","-")),2)</f>
        <v>7</v>
      </c>
    </row>
    <row r="20" spans="1:11" x14ac:dyDescent="0.15">
      <c r="A20" s="136" t="s">
        <v>44</v>
      </c>
      <c r="B20" s="136">
        <f>ROUND(VALUE(SUBSTITUTE(実質収支比率等に係る経年分析!F$47,"▲","-")),2)</f>
        <v>41.3</v>
      </c>
      <c r="C20" s="136">
        <f>ROUND(VALUE(SUBSTITUTE(実質収支比率等に係る経年分析!G$47,"▲","-")),2)</f>
        <v>46.75</v>
      </c>
      <c r="D20" s="136">
        <f>ROUND(VALUE(SUBSTITUTE(実質収支比率等に係る経年分析!H$47,"▲","-")),2)</f>
        <v>48.98</v>
      </c>
      <c r="E20" s="136">
        <f>ROUND(VALUE(SUBSTITUTE(実質収支比率等に係る経年分析!I$47,"▲","-")),2)</f>
        <v>51.54</v>
      </c>
      <c r="F20" s="136">
        <f>ROUND(VALUE(SUBSTITUTE(実質収支比率等に係る経年分析!J$47,"▲","-")),2)</f>
        <v>54.78</v>
      </c>
    </row>
    <row r="21" spans="1:11" x14ac:dyDescent="0.15">
      <c r="A21" s="136" t="s">
        <v>45</v>
      </c>
      <c r="B21" s="136">
        <f>IF(ISNUMBER(VALUE(SUBSTITUTE(実質収支比率等に係る経年分析!F$49,"▲","-"))),ROUND(VALUE(SUBSTITUTE(実質収支比率等に係る経年分析!F$49,"▲","-")),2),NA())</f>
        <v>12.32</v>
      </c>
      <c r="C21" s="136">
        <f>IF(ISNUMBER(VALUE(SUBSTITUTE(実質収支比率等に係る経年分析!G$49,"▲","-"))),ROUND(VALUE(SUBSTITUTE(実質収支比率等に係る経年分析!G$49,"▲","-")),2),NA())</f>
        <v>12</v>
      </c>
      <c r="D21" s="136">
        <f>IF(ISNUMBER(VALUE(SUBSTITUTE(実質収支比率等に係る経年分析!H$49,"▲","-"))),ROUND(VALUE(SUBSTITUTE(実質収支比率等に係る経年分析!H$49,"▲","-")),2),NA())</f>
        <v>5.25</v>
      </c>
      <c r="E21" s="136">
        <f>IF(ISNUMBER(VALUE(SUBSTITUTE(実質収支比率等に係る経年分析!I$49,"▲","-"))),ROUND(VALUE(SUBSTITUTE(実質収支比率等に係る経年分析!I$49,"▲","-")),2),NA())</f>
        <v>2.46</v>
      </c>
      <c r="F21" s="136">
        <f>IF(ISNUMBER(VALUE(SUBSTITUTE(実質収支比率等に係る経年分析!J$49,"▲","-"))),ROUND(VALUE(SUBSTITUTE(実質収支比率等に係る経年分析!J$49,"▲","-")),2),NA())</f>
        <v>6.25</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墓地取得特別会計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国民健康保険特別会計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0.14000000000000001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0.32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介護サービス事業特別会計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0.15</v>
      </c>
    </row>
    <row r="33" spans="1:16" x14ac:dyDescent="0.15">
      <c r="A33" s="137" t="str">
        <f>IF(連結実質赤字比率に係る赤字・黒字の構成分析!C$37="",NA(),連結実質赤字比率に係る赤字・黒字の構成分析!C$37)</f>
        <v>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0.28999999999999998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0.5</v>
      </c>
    </row>
    <row r="34" spans="1:16" x14ac:dyDescent="0.15">
      <c r="A34" s="137" t="str">
        <f>IF(連結実質赤字比率に係る赤字・黒字の構成分析!C$36="",NA(),連結実質赤字比率に係る赤字・黒字の構成分析!C$36)</f>
        <v>介護保険特別会計</v>
      </c>
      <c r="B34" s="137">
        <f>IF(ROUND(VALUE(SUBSTITUTE(連結実質赤字比率に係る赤字・黒字の構成分析!F$36,"▲", "-")), 2) &lt; 0, ABS(ROUND(VALUE(SUBSTITUTE(連結実質赤字比率に係る赤字・黒字の構成分析!F$36,"▲", "-")), 2)), NA())</f>
        <v>0.23</v>
      </c>
      <c r="C34" s="137" t="e">
        <f>IF(ROUND(VALUE(SUBSTITUTE(連結実質赤字比率に係る赤字・黒字の構成分析!F$36,"▲", "-")), 2) &gt;= 0, ABS(ROUND(VALUE(SUBSTITUTE(連結実質赤字比率に係る赤字・黒字の構成分析!F$36,"▲", "-")), 2)), NA())</f>
        <v>#N/A</v>
      </c>
      <c r="D34" s="137">
        <f>IF(ROUND(VALUE(SUBSTITUTE(連結実質赤字比率に係る赤字・黒字の構成分析!G$36,"▲", "-")), 2) &lt; 0, ABS(ROUND(VALUE(SUBSTITUTE(連結実質赤字比率に係る赤字・黒字の構成分析!G$36,"▲", "-")), 2)), NA())</f>
        <v>0.08</v>
      </c>
      <c r="E34" s="137" t="e">
        <f>IF(ROUND(VALUE(SUBSTITUTE(連結実質赤字比率に係る赤字・黒字の構成分析!G$36,"▲", "-")), 2) &gt;= 0, ABS(ROUND(VALUE(SUBSTITUTE(連結実質赤字比率に係る赤字・黒字の構成分析!G$36,"▲", "-")), 2)), NA())</f>
        <v>#N/A</v>
      </c>
      <c r="F34" s="137">
        <f>IF(ROUND(VALUE(SUBSTITUTE(連結実質赤字比率に係る赤字・黒字の構成分析!H$36,"▲", "-")), 2) &lt; 0, ABS(ROUND(VALUE(SUBSTITUTE(連結実質赤字比率に係る赤字・黒字の構成分析!H$36,"▲", "-")), 2)), NA())</f>
        <v>0.16</v>
      </c>
      <c r="G34" s="137" t="e">
        <f>IF(ROUND(VALUE(SUBSTITUTE(連結実質赤字比率に係る赤字・黒字の構成分析!H$36,"▲", "-")), 2) &gt;= 0, ABS(ROUND(VALUE(SUBSTITUTE(連結実質赤字比率に係る赤字・黒字の構成分析!H$36,"▲", "-")), 2)), NA())</f>
        <v>#N/A</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0.55000000000000004</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2.14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5.05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5.21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4.83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21.91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26.35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28.37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28.36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28.85</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1209</v>
      </c>
      <c r="E42" s="138"/>
      <c r="F42" s="138"/>
      <c r="G42" s="138">
        <f>'実質公債費比率（分子）の構造'!L$52</f>
        <v>1155</v>
      </c>
      <c r="H42" s="138"/>
      <c r="I42" s="138"/>
      <c r="J42" s="138">
        <f>'実質公債費比率（分子）の構造'!M$52</f>
        <v>1187</v>
      </c>
      <c r="K42" s="138"/>
      <c r="L42" s="138"/>
      <c r="M42" s="138">
        <f>'実質公債費比率（分子）の構造'!N$52</f>
        <v>1093</v>
      </c>
      <c r="N42" s="138"/>
      <c r="O42" s="138"/>
      <c r="P42" s="138">
        <f>'実質公債費比率（分子）の構造'!O$52</f>
        <v>1084</v>
      </c>
    </row>
    <row r="43" spans="1:16" x14ac:dyDescent="0.15">
      <c r="A43" s="138" t="s">
        <v>53</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218</v>
      </c>
      <c r="C45" s="138"/>
      <c r="D45" s="138"/>
      <c r="E45" s="138">
        <f>'実質公債費比率（分子）の構造'!L$49</f>
        <v>159</v>
      </c>
      <c r="F45" s="138"/>
      <c r="G45" s="138"/>
      <c r="H45" s="138">
        <f>'実質公債費比率（分子）の構造'!M$49</f>
        <v>148</v>
      </c>
      <c r="I45" s="138"/>
      <c r="J45" s="138"/>
      <c r="K45" s="138">
        <f>'実質公債費比率（分子）の構造'!N$49</f>
        <v>145</v>
      </c>
      <c r="L45" s="138"/>
      <c r="M45" s="138"/>
      <c r="N45" s="138">
        <f>'実質公債費比率（分子）の構造'!O$49</f>
        <v>132</v>
      </c>
      <c r="O45" s="138"/>
      <c r="P45" s="138"/>
    </row>
    <row r="46" spans="1:16" x14ac:dyDescent="0.15">
      <c r="A46" s="138" t="s">
        <v>56</v>
      </c>
      <c r="B46" s="138">
        <f>'実質公債費比率（分子）の構造'!K$48</f>
        <v>366</v>
      </c>
      <c r="C46" s="138"/>
      <c r="D46" s="138"/>
      <c r="E46" s="138">
        <f>'実質公債費比率（分子）の構造'!L$48</f>
        <v>365</v>
      </c>
      <c r="F46" s="138"/>
      <c r="G46" s="138"/>
      <c r="H46" s="138">
        <f>'実質公債費比率（分子）の構造'!M$48</f>
        <v>372</v>
      </c>
      <c r="I46" s="138"/>
      <c r="J46" s="138"/>
      <c r="K46" s="138">
        <f>'実質公債費比率（分子）の構造'!N$48</f>
        <v>369</v>
      </c>
      <c r="L46" s="138"/>
      <c r="M46" s="138"/>
      <c r="N46" s="138">
        <f>'実質公債費比率（分子）の構造'!O$48</f>
        <v>338</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1080</v>
      </c>
      <c r="C49" s="138"/>
      <c r="D49" s="138"/>
      <c r="E49" s="138">
        <f>'実質公債費比率（分子）の構造'!L$45</f>
        <v>984</v>
      </c>
      <c r="F49" s="138"/>
      <c r="G49" s="138"/>
      <c r="H49" s="138">
        <f>'実質公債費比率（分子）の構造'!M$45</f>
        <v>857</v>
      </c>
      <c r="I49" s="138"/>
      <c r="J49" s="138"/>
      <c r="K49" s="138">
        <f>'実質公債費比率（分子）の構造'!N$45</f>
        <v>734</v>
      </c>
      <c r="L49" s="138"/>
      <c r="M49" s="138"/>
      <c r="N49" s="138">
        <f>'実質公債費比率（分子）の構造'!O$45</f>
        <v>771</v>
      </c>
      <c r="O49" s="138"/>
      <c r="P49" s="138"/>
    </row>
    <row r="50" spans="1:16" x14ac:dyDescent="0.15">
      <c r="A50" s="138" t="s">
        <v>60</v>
      </c>
      <c r="B50" s="138" t="e">
        <f>NA()</f>
        <v>#N/A</v>
      </c>
      <c r="C50" s="138">
        <f>IF(ISNUMBER('実質公債費比率（分子）の構造'!K$53),'実質公債費比率（分子）の構造'!K$53,NA())</f>
        <v>455</v>
      </c>
      <c r="D50" s="138" t="e">
        <f>NA()</f>
        <v>#N/A</v>
      </c>
      <c r="E50" s="138" t="e">
        <f>NA()</f>
        <v>#N/A</v>
      </c>
      <c r="F50" s="138">
        <f>IF(ISNUMBER('実質公債費比率（分子）の構造'!L$53),'実質公債費比率（分子）の構造'!L$53,NA())</f>
        <v>353</v>
      </c>
      <c r="G50" s="138" t="e">
        <f>NA()</f>
        <v>#N/A</v>
      </c>
      <c r="H50" s="138" t="e">
        <f>NA()</f>
        <v>#N/A</v>
      </c>
      <c r="I50" s="138">
        <f>IF(ISNUMBER('実質公債費比率（分子）の構造'!M$53),'実質公債費比率（分子）の構造'!M$53,NA())</f>
        <v>190</v>
      </c>
      <c r="J50" s="138" t="e">
        <f>NA()</f>
        <v>#N/A</v>
      </c>
      <c r="K50" s="138" t="e">
        <f>NA()</f>
        <v>#N/A</v>
      </c>
      <c r="L50" s="138">
        <f>IF(ISNUMBER('実質公債費比率（分子）の構造'!N$53),'実質公債費比率（分子）の構造'!N$53,NA())</f>
        <v>155</v>
      </c>
      <c r="M50" s="138" t="e">
        <f>NA()</f>
        <v>#N/A</v>
      </c>
      <c r="N50" s="138" t="e">
        <f>NA()</f>
        <v>#N/A</v>
      </c>
      <c r="O50" s="138">
        <f>IF(ISNUMBER('実質公債費比率（分子）の構造'!O$53),'実質公債費比率（分子）の構造'!O$53,NA())</f>
        <v>157</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10106</v>
      </c>
      <c r="E56" s="137"/>
      <c r="F56" s="137"/>
      <c r="G56" s="137">
        <f>'将来負担比率（分子）の構造'!J$52</f>
        <v>9907</v>
      </c>
      <c r="H56" s="137"/>
      <c r="I56" s="137"/>
      <c r="J56" s="137">
        <f>'将来負担比率（分子）の構造'!K$52</f>
        <v>9759</v>
      </c>
      <c r="K56" s="137"/>
      <c r="L56" s="137"/>
      <c r="M56" s="137">
        <f>'将来負担比率（分子）の構造'!L$52</f>
        <v>8854</v>
      </c>
      <c r="N56" s="137"/>
      <c r="O56" s="137"/>
      <c r="P56" s="137">
        <f>'将来負担比率（分子）の構造'!M$52</f>
        <v>9311</v>
      </c>
    </row>
    <row r="57" spans="1:16" x14ac:dyDescent="0.15">
      <c r="A57" s="137" t="s">
        <v>36</v>
      </c>
      <c r="B57" s="137"/>
      <c r="C57" s="137"/>
      <c r="D57" s="137">
        <f>'将来負担比率（分子）の構造'!I$51</f>
        <v>3201</v>
      </c>
      <c r="E57" s="137"/>
      <c r="F57" s="137"/>
      <c r="G57" s="137">
        <f>'将来負担比率（分子）の構造'!J$51</f>
        <v>2847</v>
      </c>
      <c r="H57" s="137"/>
      <c r="I57" s="137"/>
      <c r="J57" s="137">
        <f>'将来負担比率（分子）の構造'!K$51</f>
        <v>3192</v>
      </c>
      <c r="K57" s="137"/>
      <c r="L57" s="137"/>
      <c r="M57" s="137">
        <f>'将来負担比率（分子）の構造'!L$51</f>
        <v>2999</v>
      </c>
      <c r="N57" s="137"/>
      <c r="O57" s="137"/>
      <c r="P57" s="137">
        <f>'将来負担比率（分子）の構造'!M$51</f>
        <v>2792</v>
      </c>
    </row>
    <row r="58" spans="1:16" x14ac:dyDescent="0.15">
      <c r="A58" s="137" t="s">
        <v>35</v>
      </c>
      <c r="B58" s="137"/>
      <c r="C58" s="137"/>
      <c r="D58" s="137">
        <f>'将来負担比率（分子）の構造'!I$50</f>
        <v>5030</v>
      </c>
      <c r="E58" s="137"/>
      <c r="F58" s="137"/>
      <c r="G58" s="137">
        <f>'将来負担比率（分子）の構造'!J$50</f>
        <v>5402</v>
      </c>
      <c r="H58" s="137"/>
      <c r="I58" s="137"/>
      <c r="J58" s="137">
        <f>'将来負担比率（分子）の構造'!K$50</f>
        <v>5692</v>
      </c>
      <c r="K58" s="137"/>
      <c r="L58" s="137"/>
      <c r="M58" s="137">
        <f>'将来負担比率（分子）の構造'!L$50</f>
        <v>5795</v>
      </c>
      <c r="N58" s="137"/>
      <c r="O58" s="137"/>
      <c r="P58" s="137">
        <f>'将来負担比率（分子）の構造'!M$50</f>
        <v>6226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f>'将来負担比率（分子）の構造'!K$46</f>
        <v>539</v>
      </c>
      <c r="I61" s="137"/>
      <c r="J61" s="137"/>
      <c r="K61" s="137">
        <f>'将来負担比率（分子）の構造'!L$46</f>
        <v>585</v>
      </c>
      <c r="L61" s="137"/>
      <c r="M61" s="137"/>
      <c r="N61" s="137">
        <f>'将来負担比率（分子）の構造'!M$46</f>
        <v>584</v>
      </c>
      <c r="O61" s="137"/>
      <c r="P61" s="137"/>
    </row>
    <row r="62" spans="1:16" x14ac:dyDescent="0.15">
      <c r="A62" s="137" t="s">
        <v>29</v>
      </c>
      <c r="B62" s="137">
        <f>'将来負担比率（分子）の構造'!I$45</f>
        <v>1398</v>
      </c>
      <c r="C62" s="137"/>
      <c r="D62" s="137"/>
      <c r="E62" s="137">
        <f>'将来負担比率（分子）の構造'!J$45</f>
        <v>1344</v>
      </c>
      <c r="F62" s="137"/>
      <c r="G62" s="137"/>
      <c r="H62" s="137">
        <f>'将来負担比率（分子）の構造'!K$45</f>
        <v>1191</v>
      </c>
      <c r="I62" s="137"/>
      <c r="J62" s="137"/>
      <c r="K62" s="137">
        <f>'将来負担比率（分子）の構造'!L$45</f>
        <v>1158</v>
      </c>
      <c r="L62" s="137"/>
      <c r="M62" s="137"/>
      <c r="N62" s="137">
        <f>'将来負担比率（分子）の構造'!M$45</f>
        <v>1134</v>
      </c>
      <c r="O62" s="137"/>
      <c r="P62" s="137"/>
    </row>
    <row r="63" spans="1:16" x14ac:dyDescent="0.15">
      <c r="A63" s="137" t="s">
        <v>28</v>
      </c>
      <c r="B63" s="137">
        <f>'将来負担比率（分子）の構造'!I$44</f>
        <v>1021</v>
      </c>
      <c r="C63" s="137"/>
      <c r="D63" s="137"/>
      <c r="E63" s="137">
        <f>'将来負担比率（分子）の構造'!J$44</f>
        <v>861</v>
      </c>
      <c r="F63" s="137"/>
      <c r="G63" s="137"/>
      <c r="H63" s="137">
        <f>'将来負担比率（分子）の構造'!K$44</f>
        <v>797</v>
      </c>
      <c r="I63" s="137"/>
      <c r="J63" s="137"/>
      <c r="K63" s="137">
        <f>'将来負担比率（分子）の構造'!L$44</f>
        <v>693</v>
      </c>
      <c r="L63" s="137"/>
      <c r="M63" s="137"/>
      <c r="N63" s="137">
        <f>'将来負担比率（分子）の構造'!M$44</f>
        <v>566</v>
      </c>
      <c r="O63" s="137"/>
      <c r="P63" s="137"/>
    </row>
    <row r="64" spans="1:16" x14ac:dyDescent="0.15">
      <c r="A64" s="137" t="s">
        <v>27</v>
      </c>
      <c r="B64" s="137">
        <f>'将来負担比率（分子）の構造'!I$43</f>
        <v>6076</v>
      </c>
      <c r="C64" s="137"/>
      <c r="D64" s="137"/>
      <c r="E64" s="137">
        <f>'将来負担比率（分子）の構造'!J$43</f>
        <v>5667</v>
      </c>
      <c r="F64" s="137"/>
      <c r="G64" s="137"/>
      <c r="H64" s="137">
        <f>'将来負担比率（分子）の構造'!K$43</f>
        <v>5467</v>
      </c>
      <c r="I64" s="137"/>
      <c r="J64" s="137"/>
      <c r="K64" s="137">
        <f>'将来負担比率（分子）の構造'!L$43</f>
        <v>5131</v>
      </c>
      <c r="L64" s="137"/>
      <c r="M64" s="137"/>
      <c r="N64" s="137">
        <f>'将来負担比率（分子）の構造'!M$43</f>
        <v>4883</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8094</v>
      </c>
      <c r="C66" s="137"/>
      <c r="D66" s="137"/>
      <c r="E66" s="137">
        <f>'将来負担比率（分子）の構造'!J$41</f>
        <v>7252</v>
      </c>
      <c r="F66" s="137"/>
      <c r="G66" s="137"/>
      <c r="H66" s="137">
        <f>'将来負担比率（分子）の構造'!K$41</f>
        <v>6860</v>
      </c>
      <c r="I66" s="137"/>
      <c r="J66" s="137"/>
      <c r="K66" s="137">
        <f>'将来負担比率（分子）の構造'!L$41</f>
        <v>6365</v>
      </c>
      <c r="L66" s="137"/>
      <c r="M66" s="137"/>
      <c r="N66" s="137">
        <f>'将来負担比率（分子）の構造'!M$41</f>
        <v>6145</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198</v>
      </c>
      <c r="DI1" s="602"/>
      <c r="DJ1" s="602"/>
      <c r="DK1" s="602"/>
      <c r="DL1" s="602"/>
      <c r="DM1" s="602"/>
      <c r="DN1" s="603"/>
      <c r="DP1" s="601" t="s">
        <v>199</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200</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201</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202</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203</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204</v>
      </c>
      <c r="S4" s="605"/>
      <c r="T4" s="605"/>
      <c r="U4" s="605"/>
      <c r="V4" s="605"/>
      <c r="W4" s="605"/>
      <c r="X4" s="605"/>
      <c r="Y4" s="606"/>
      <c r="Z4" s="604" t="s">
        <v>205</v>
      </c>
      <c r="AA4" s="605"/>
      <c r="AB4" s="605"/>
      <c r="AC4" s="606"/>
      <c r="AD4" s="604" t="s">
        <v>206</v>
      </c>
      <c r="AE4" s="605"/>
      <c r="AF4" s="605"/>
      <c r="AG4" s="605"/>
      <c r="AH4" s="605"/>
      <c r="AI4" s="605"/>
      <c r="AJ4" s="605"/>
      <c r="AK4" s="606"/>
      <c r="AL4" s="604" t="s">
        <v>205</v>
      </c>
      <c r="AM4" s="605"/>
      <c r="AN4" s="605"/>
      <c r="AO4" s="606"/>
      <c r="AP4" s="610" t="s">
        <v>207</v>
      </c>
      <c r="AQ4" s="610"/>
      <c r="AR4" s="610"/>
      <c r="AS4" s="610"/>
      <c r="AT4" s="610"/>
      <c r="AU4" s="610"/>
      <c r="AV4" s="610"/>
      <c r="AW4" s="610"/>
      <c r="AX4" s="610"/>
      <c r="AY4" s="610"/>
      <c r="AZ4" s="610"/>
      <c r="BA4" s="610"/>
      <c r="BB4" s="610"/>
      <c r="BC4" s="610"/>
      <c r="BD4" s="610"/>
      <c r="BE4" s="610"/>
      <c r="BF4" s="610"/>
      <c r="BG4" s="610" t="s">
        <v>208</v>
      </c>
      <c r="BH4" s="610"/>
      <c r="BI4" s="610"/>
      <c r="BJ4" s="610"/>
      <c r="BK4" s="610"/>
      <c r="BL4" s="610"/>
      <c r="BM4" s="610"/>
      <c r="BN4" s="610"/>
      <c r="BO4" s="610" t="s">
        <v>205</v>
      </c>
      <c r="BP4" s="610"/>
      <c r="BQ4" s="610"/>
      <c r="BR4" s="610"/>
      <c r="BS4" s="610" t="s">
        <v>209</v>
      </c>
      <c r="BT4" s="610"/>
      <c r="BU4" s="610"/>
      <c r="BV4" s="610"/>
      <c r="BW4" s="610"/>
      <c r="BX4" s="610"/>
      <c r="BY4" s="610"/>
      <c r="BZ4" s="610"/>
      <c r="CA4" s="610"/>
      <c r="CB4" s="610"/>
      <c r="CD4" s="607" t="s">
        <v>210</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211</v>
      </c>
      <c r="C5" s="612"/>
      <c r="D5" s="612"/>
      <c r="E5" s="612"/>
      <c r="F5" s="612"/>
      <c r="G5" s="612"/>
      <c r="H5" s="612"/>
      <c r="I5" s="612"/>
      <c r="J5" s="612"/>
      <c r="K5" s="612"/>
      <c r="L5" s="612"/>
      <c r="M5" s="612"/>
      <c r="N5" s="612"/>
      <c r="O5" s="612"/>
      <c r="P5" s="612"/>
      <c r="Q5" s="613"/>
      <c r="R5" s="614">
        <v>3019119</v>
      </c>
      <c r="S5" s="615"/>
      <c r="T5" s="615"/>
      <c r="U5" s="615"/>
      <c r="V5" s="615"/>
      <c r="W5" s="615"/>
      <c r="X5" s="615"/>
      <c r="Y5" s="616"/>
      <c r="Z5" s="617">
        <v>35.6</v>
      </c>
      <c r="AA5" s="617"/>
      <c r="AB5" s="617"/>
      <c r="AC5" s="617"/>
      <c r="AD5" s="618">
        <v>2860193</v>
      </c>
      <c r="AE5" s="618"/>
      <c r="AF5" s="618"/>
      <c r="AG5" s="618"/>
      <c r="AH5" s="618"/>
      <c r="AI5" s="618"/>
      <c r="AJ5" s="618"/>
      <c r="AK5" s="618"/>
      <c r="AL5" s="619">
        <v>59.2</v>
      </c>
      <c r="AM5" s="620"/>
      <c r="AN5" s="620"/>
      <c r="AO5" s="621"/>
      <c r="AP5" s="611" t="s">
        <v>212</v>
      </c>
      <c r="AQ5" s="612"/>
      <c r="AR5" s="612"/>
      <c r="AS5" s="612"/>
      <c r="AT5" s="612"/>
      <c r="AU5" s="612"/>
      <c r="AV5" s="612"/>
      <c r="AW5" s="612"/>
      <c r="AX5" s="612"/>
      <c r="AY5" s="612"/>
      <c r="AZ5" s="612"/>
      <c r="BA5" s="612"/>
      <c r="BB5" s="612"/>
      <c r="BC5" s="612"/>
      <c r="BD5" s="612"/>
      <c r="BE5" s="612"/>
      <c r="BF5" s="613"/>
      <c r="BG5" s="625">
        <v>2860193</v>
      </c>
      <c r="BH5" s="626"/>
      <c r="BI5" s="626"/>
      <c r="BJ5" s="626"/>
      <c r="BK5" s="626"/>
      <c r="BL5" s="626"/>
      <c r="BM5" s="626"/>
      <c r="BN5" s="627"/>
      <c r="BO5" s="628">
        <v>94.7</v>
      </c>
      <c r="BP5" s="628"/>
      <c r="BQ5" s="628"/>
      <c r="BR5" s="628"/>
      <c r="BS5" s="629">
        <v>27675</v>
      </c>
      <c r="BT5" s="629"/>
      <c r="BU5" s="629"/>
      <c r="BV5" s="629"/>
      <c r="BW5" s="629"/>
      <c r="BX5" s="629"/>
      <c r="BY5" s="629"/>
      <c r="BZ5" s="629"/>
      <c r="CA5" s="629"/>
      <c r="CB5" s="633"/>
      <c r="CD5" s="607" t="s">
        <v>207</v>
      </c>
      <c r="CE5" s="608"/>
      <c r="CF5" s="608"/>
      <c r="CG5" s="608"/>
      <c r="CH5" s="608"/>
      <c r="CI5" s="608"/>
      <c r="CJ5" s="608"/>
      <c r="CK5" s="608"/>
      <c r="CL5" s="608"/>
      <c r="CM5" s="608"/>
      <c r="CN5" s="608"/>
      <c r="CO5" s="608"/>
      <c r="CP5" s="608"/>
      <c r="CQ5" s="609"/>
      <c r="CR5" s="607" t="s">
        <v>213</v>
      </c>
      <c r="CS5" s="608"/>
      <c r="CT5" s="608"/>
      <c r="CU5" s="608"/>
      <c r="CV5" s="608"/>
      <c r="CW5" s="608"/>
      <c r="CX5" s="608"/>
      <c r="CY5" s="609"/>
      <c r="CZ5" s="607" t="s">
        <v>205</v>
      </c>
      <c r="DA5" s="608"/>
      <c r="DB5" s="608"/>
      <c r="DC5" s="609"/>
      <c r="DD5" s="607" t="s">
        <v>214</v>
      </c>
      <c r="DE5" s="608"/>
      <c r="DF5" s="608"/>
      <c r="DG5" s="608"/>
      <c r="DH5" s="608"/>
      <c r="DI5" s="608"/>
      <c r="DJ5" s="608"/>
      <c r="DK5" s="608"/>
      <c r="DL5" s="608"/>
      <c r="DM5" s="608"/>
      <c r="DN5" s="608"/>
      <c r="DO5" s="608"/>
      <c r="DP5" s="609"/>
      <c r="DQ5" s="607" t="s">
        <v>215</v>
      </c>
      <c r="DR5" s="608"/>
      <c r="DS5" s="608"/>
      <c r="DT5" s="608"/>
      <c r="DU5" s="608"/>
      <c r="DV5" s="608"/>
      <c r="DW5" s="608"/>
      <c r="DX5" s="608"/>
      <c r="DY5" s="608"/>
      <c r="DZ5" s="608"/>
      <c r="EA5" s="608"/>
      <c r="EB5" s="608"/>
      <c r="EC5" s="609"/>
    </row>
    <row r="6" spans="2:143" ht="11.25" customHeight="1" x14ac:dyDescent="0.15">
      <c r="B6" s="622" t="s">
        <v>216</v>
      </c>
      <c r="C6" s="623"/>
      <c r="D6" s="623"/>
      <c r="E6" s="623"/>
      <c r="F6" s="623"/>
      <c r="G6" s="623"/>
      <c r="H6" s="623"/>
      <c r="I6" s="623"/>
      <c r="J6" s="623"/>
      <c r="K6" s="623"/>
      <c r="L6" s="623"/>
      <c r="M6" s="623"/>
      <c r="N6" s="623"/>
      <c r="O6" s="623"/>
      <c r="P6" s="623"/>
      <c r="Q6" s="624"/>
      <c r="R6" s="625">
        <v>50963</v>
      </c>
      <c r="S6" s="626"/>
      <c r="T6" s="626"/>
      <c r="U6" s="626"/>
      <c r="V6" s="626"/>
      <c r="W6" s="626"/>
      <c r="X6" s="626"/>
      <c r="Y6" s="627"/>
      <c r="Z6" s="628">
        <v>0.6</v>
      </c>
      <c r="AA6" s="628"/>
      <c r="AB6" s="628"/>
      <c r="AC6" s="628"/>
      <c r="AD6" s="629">
        <v>50963</v>
      </c>
      <c r="AE6" s="629"/>
      <c r="AF6" s="629"/>
      <c r="AG6" s="629"/>
      <c r="AH6" s="629"/>
      <c r="AI6" s="629"/>
      <c r="AJ6" s="629"/>
      <c r="AK6" s="629"/>
      <c r="AL6" s="630">
        <v>1.1000000000000001</v>
      </c>
      <c r="AM6" s="631"/>
      <c r="AN6" s="631"/>
      <c r="AO6" s="632"/>
      <c r="AP6" s="622" t="s">
        <v>217</v>
      </c>
      <c r="AQ6" s="623"/>
      <c r="AR6" s="623"/>
      <c r="AS6" s="623"/>
      <c r="AT6" s="623"/>
      <c r="AU6" s="623"/>
      <c r="AV6" s="623"/>
      <c r="AW6" s="623"/>
      <c r="AX6" s="623"/>
      <c r="AY6" s="623"/>
      <c r="AZ6" s="623"/>
      <c r="BA6" s="623"/>
      <c r="BB6" s="623"/>
      <c r="BC6" s="623"/>
      <c r="BD6" s="623"/>
      <c r="BE6" s="623"/>
      <c r="BF6" s="624"/>
      <c r="BG6" s="625">
        <v>2860193</v>
      </c>
      <c r="BH6" s="626"/>
      <c r="BI6" s="626"/>
      <c r="BJ6" s="626"/>
      <c r="BK6" s="626"/>
      <c r="BL6" s="626"/>
      <c r="BM6" s="626"/>
      <c r="BN6" s="627"/>
      <c r="BO6" s="628">
        <v>94.7</v>
      </c>
      <c r="BP6" s="628"/>
      <c r="BQ6" s="628"/>
      <c r="BR6" s="628"/>
      <c r="BS6" s="629">
        <v>27675</v>
      </c>
      <c r="BT6" s="629"/>
      <c r="BU6" s="629"/>
      <c r="BV6" s="629"/>
      <c r="BW6" s="629"/>
      <c r="BX6" s="629"/>
      <c r="BY6" s="629"/>
      <c r="BZ6" s="629"/>
      <c r="CA6" s="629"/>
      <c r="CB6" s="633"/>
      <c r="CD6" s="636" t="s">
        <v>218</v>
      </c>
      <c r="CE6" s="637"/>
      <c r="CF6" s="637"/>
      <c r="CG6" s="637"/>
      <c r="CH6" s="637"/>
      <c r="CI6" s="637"/>
      <c r="CJ6" s="637"/>
      <c r="CK6" s="637"/>
      <c r="CL6" s="637"/>
      <c r="CM6" s="637"/>
      <c r="CN6" s="637"/>
      <c r="CO6" s="637"/>
      <c r="CP6" s="637"/>
      <c r="CQ6" s="638"/>
      <c r="CR6" s="625">
        <v>103290</v>
      </c>
      <c r="CS6" s="626"/>
      <c r="CT6" s="626"/>
      <c r="CU6" s="626"/>
      <c r="CV6" s="626"/>
      <c r="CW6" s="626"/>
      <c r="CX6" s="626"/>
      <c r="CY6" s="627"/>
      <c r="CZ6" s="628">
        <v>1.3</v>
      </c>
      <c r="DA6" s="628"/>
      <c r="DB6" s="628"/>
      <c r="DC6" s="628"/>
      <c r="DD6" s="634" t="s">
        <v>219</v>
      </c>
      <c r="DE6" s="626"/>
      <c r="DF6" s="626"/>
      <c r="DG6" s="626"/>
      <c r="DH6" s="626"/>
      <c r="DI6" s="626"/>
      <c r="DJ6" s="626"/>
      <c r="DK6" s="626"/>
      <c r="DL6" s="626"/>
      <c r="DM6" s="626"/>
      <c r="DN6" s="626"/>
      <c r="DO6" s="626"/>
      <c r="DP6" s="627"/>
      <c r="DQ6" s="634">
        <v>103290</v>
      </c>
      <c r="DR6" s="626"/>
      <c r="DS6" s="626"/>
      <c r="DT6" s="626"/>
      <c r="DU6" s="626"/>
      <c r="DV6" s="626"/>
      <c r="DW6" s="626"/>
      <c r="DX6" s="626"/>
      <c r="DY6" s="626"/>
      <c r="DZ6" s="626"/>
      <c r="EA6" s="626"/>
      <c r="EB6" s="626"/>
      <c r="EC6" s="635"/>
    </row>
    <row r="7" spans="2:143" ht="11.25" customHeight="1" x14ac:dyDescent="0.15">
      <c r="B7" s="622" t="s">
        <v>220</v>
      </c>
      <c r="C7" s="623"/>
      <c r="D7" s="623"/>
      <c r="E7" s="623"/>
      <c r="F7" s="623"/>
      <c r="G7" s="623"/>
      <c r="H7" s="623"/>
      <c r="I7" s="623"/>
      <c r="J7" s="623"/>
      <c r="K7" s="623"/>
      <c r="L7" s="623"/>
      <c r="M7" s="623"/>
      <c r="N7" s="623"/>
      <c r="O7" s="623"/>
      <c r="P7" s="623"/>
      <c r="Q7" s="624"/>
      <c r="R7" s="625">
        <v>6633</v>
      </c>
      <c r="S7" s="626"/>
      <c r="T7" s="626"/>
      <c r="U7" s="626"/>
      <c r="V7" s="626"/>
      <c r="W7" s="626"/>
      <c r="X7" s="626"/>
      <c r="Y7" s="627"/>
      <c r="Z7" s="628">
        <v>0.1</v>
      </c>
      <c r="AA7" s="628"/>
      <c r="AB7" s="628"/>
      <c r="AC7" s="628"/>
      <c r="AD7" s="629">
        <v>6633</v>
      </c>
      <c r="AE7" s="629"/>
      <c r="AF7" s="629"/>
      <c r="AG7" s="629"/>
      <c r="AH7" s="629"/>
      <c r="AI7" s="629"/>
      <c r="AJ7" s="629"/>
      <c r="AK7" s="629"/>
      <c r="AL7" s="630">
        <v>0.1</v>
      </c>
      <c r="AM7" s="631"/>
      <c r="AN7" s="631"/>
      <c r="AO7" s="632"/>
      <c r="AP7" s="622" t="s">
        <v>221</v>
      </c>
      <c r="AQ7" s="623"/>
      <c r="AR7" s="623"/>
      <c r="AS7" s="623"/>
      <c r="AT7" s="623"/>
      <c r="AU7" s="623"/>
      <c r="AV7" s="623"/>
      <c r="AW7" s="623"/>
      <c r="AX7" s="623"/>
      <c r="AY7" s="623"/>
      <c r="AZ7" s="623"/>
      <c r="BA7" s="623"/>
      <c r="BB7" s="623"/>
      <c r="BC7" s="623"/>
      <c r="BD7" s="623"/>
      <c r="BE7" s="623"/>
      <c r="BF7" s="624"/>
      <c r="BG7" s="625">
        <v>1586185</v>
      </c>
      <c r="BH7" s="626"/>
      <c r="BI7" s="626"/>
      <c r="BJ7" s="626"/>
      <c r="BK7" s="626"/>
      <c r="BL7" s="626"/>
      <c r="BM7" s="626"/>
      <c r="BN7" s="627"/>
      <c r="BO7" s="628">
        <v>52.5</v>
      </c>
      <c r="BP7" s="628"/>
      <c r="BQ7" s="628"/>
      <c r="BR7" s="628"/>
      <c r="BS7" s="629">
        <v>27675</v>
      </c>
      <c r="BT7" s="629"/>
      <c r="BU7" s="629"/>
      <c r="BV7" s="629"/>
      <c r="BW7" s="629"/>
      <c r="BX7" s="629"/>
      <c r="BY7" s="629"/>
      <c r="BZ7" s="629"/>
      <c r="CA7" s="629"/>
      <c r="CB7" s="633"/>
      <c r="CD7" s="639" t="s">
        <v>222</v>
      </c>
      <c r="CE7" s="640"/>
      <c r="CF7" s="640"/>
      <c r="CG7" s="640"/>
      <c r="CH7" s="640"/>
      <c r="CI7" s="640"/>
      <c r="CJ7" s="640"/>
      <c r="CK7" s="640"/>
      <c r="CL7" s="640"/>
      <c r="CM7" s="640"/>
      <c r="CN7" s="640"/>
      <c r="CO7" s="640"/>
      <c r="CP7" s="640"/>
      <c r="CQ7" s="641"/>
      <c r="CR7" s="625">
        <v>1457125</v>
      </c>
      <c r="CS7" s="626"/>
      <c r="CT7" s="626"/>
      <c r="CU7" s="626"/>
      <c r="CV7" s="626"/>
      <c r="CW7" s="626"/>
      <c r="CX7" s="626"/>
      <c r="CY7" s="627"/>
      <c r="CZ7" s="628">
        <v>18.100000000000001</v>
      </c>
      <c r="DA7" s="628"/>
      <c r="DB7" s="628"/>
      <c r="DC7" s="628"/>
      <c r="DD7" s="634">
        <v>42242</v>
      </c>
      <c r="DE7" s="626"/>
      <c r="DF7" s="626"/>
      <c r="DG7" s="626"/>
      <c r="DH7" s="626"/>
      <c r="DI7" s="626"/>
      <c r="DJ7" s="626"/>
      <c r="DK7" s="626"/>
      <c r="DL7" s="626"/>
      <c r="DM7" s="626"/>
      <c r="DN7" s="626"/>
      <c r="DO7" s="626"/>
      <c r="DP7" s="627"/>
      <c r="DQ7" s="634">
        <v>985540</v>
      </c>
      <c r="DR7" s="626"/>
      <c r="DS7" s="626"/>
      <c r="DT7" s="626"/>
      <c r="DU7" s="626"/>
      <c r="DV7" s="626"/>
      <c r="DW7" s="626"/>
      <c r="DX7" s="626"/>
      <c r="DY7" s="626"/>
      <c r="DZ7" s="626"/>
      <c r="EA7" s="626"/>
      <c r="EB7" s="626"/>
      <c r="EC7" s="635"/>
    </row>
    <row r="8" spans="2:143" ht="11.25" customHeight="1" x14ac:dyDescent="0.15">
      <c r="B8" s="622" t="s">
        <v>223</v>
      </c>
      <c r="C8" s="623"/>
      <c r="D8" s="623"/>
      <c r="E8" s="623"/>
      <c r="F8" s="623"/>
      <c r="G8" s="623"/>
      <c r="H8" s="623"/>
      <c r="I8" s="623"/>
      <c r="J8" s="623"/>
      <c r="K8" s="623"/>
      <c r="L8" s="623"/>
      <c r="M8" s="623"/>
      <c r="N8" s="623"/>
      <c r="O8" s="623"/>
      <c r="P8" s="623"/>
      <c r="Q8" s="624"/>
      <c r="R8" s="625">
        <v>25502</v>
      </c>
      <c r="S8" s="626"/>
      <c r="T8" s="626"/>
      <c r="U8" s="626"/>
      <c r="V8" s="626"/>
      <c r="W8" s="626"/>
      <c r="X8" s="626"/>
      <c r="Y8" s="627"/>
      <c r="Z8" s="628">
        <v>0.3</v>
      </c>
      <c r="AA8" s="628"/>
      <c r="AB8" s="628"/>
      <c r="AC8" s="628"/>
      <c r="AD8" s="629">
        <v>25502</v>
      </c>
      <c r="AE8" s="629"/>
      <c r="AF8" s="629"/>
      <c r="AG8" s="629"/>
      <c r="AH8" s="629"/>
      <c r="AI8" s="629"/>
      <c r="AJ8" s="629"/>
      <c r="AK8" s="629"/>
      <c r="AL8" s="630">
        <v>0.5</v>
      </c>
      <c r="AM8" s="631"/>
      <c r="AN8" s="631"/>
      <c r="AO8" s="632"/>
      <c r="AP8" s="622" t="s">
        <v>224</v>
      </c>
      <c r="AQ8" s="623"/>
      <c r="AR8" s="623"/>
      <c r="AS8" s="623"/>
      <c r="AT8" s="623"/>
      <c r="AU8" s="623"/>
      <c r="AV8" s="623"/>
      <c r="AW8" s="623"/>
      <c r="AX8" s="623"/>
      <c r="AY8" s="623"/>
      <c r="AZ8" s="623"/>
      <c r="BA8" s="623"/>
      <c r="BB8" s="623"/>
      <c r="BC8" s="623"/>
      <c r="BD8" s="623"/>
      <c r="BE8" s="623"/>
      <c r="BF8" s="624"/>
      <c r="BG8" s="625">
        <v>39769</v>
      </c>
      <c r="BH8" s="626"/>
      <c r="BI8" s="626"/>
      <c r="BJ8" s="626"/>
      <c r="BK8" s="626"/>
      <c r="BL8" s="626"/>
      <c r="BM8" s="626"/>
      <c r="BN8" s="627"/>
      <c r="BO8" s="628">
        <v>1.3</v>
      </c>
      <c r="BP8" s="628"/>
      <c r="BQ8" s="628"/>
      <c r="BR8" s="628"/>
      <c r="BS8" s="634" t="s">
        <v>113</v>
      </c>
      <c r="BT8" s="626"/>
      <c r="BU8" s="626"/>
      <c r="BV8" s="626"/>
      <c r="BW8" s="626"/>
      <c r="BX8" s="626"/>
      <c r="BY8" s="626"/>
      <c r="BZ8" s="626"/>
      <c r="CA8" s="626"/>
      <c r="CB8" s="635"/>
      <c r="CD8" s="639" t="s">
        <v>225</v>
      </c>
      <c r="CE8" s="640"/>
      <c r="CF8" s="640"/>
      <c r="CG8" s="640"/>
      <c r="CH8" s="640"/>
      <c r="CI8" s="640"/>
      <c r="CJ8" s="640"/>
      <c r="CK8" s="640"/>
      <c r="CL8" s="640"/>
      <c r="CM8" s="640"/>
      <c r="CN8" s="640"/>
      <c r="CO8" s="640"/>
      <c r="CP8" s="640"/>
      <c r="CQ8" s="641"/>
      <c r="CR8" s="625">
        <v>2554149</v>
      </c>
      <c r="CS8" s="626"/>
      <c r="CT8" s="626"/>
      <c r="CU8" s="626"/>
      <c r="CV8" s="626"/>
      <c r="CW8" s="626"/>
      <c r="CX8" s="626"/>
      <c r="CY8" s="627"/>
      <c r="CZ8" s="628">
        <v>31.7</v>
      </c>
      <c r="DA8" s="628"/>
      <c r="DB8" s="628"/>
      <c r="DC8" s="628"/>
      <c r="DD8" s="634">
        <v>3969</v>
      </c>
      <c r="DE8" s="626"/>
      <c r="DF8" s="626"/>
      <c r="DG8" s="626"/>
      <c r="DH8" s="626"/>
      <c r="DI8" s="626"/>
      <c r="DJ8" s="626"/>
      <c r="DK8" s="626"/>
      <c r="DL8" s="626"/>
      <c r="DM8" s="626"/>
      <c r="DN8" s="626"/>
      <c r="DO8" s="626"/>
      <c r="DP8" s="627"/>
      <c r="DQ8" s="634">
        <v>1264358</v>
      </c>
      <c r="DR8" s="626"/>
      <c r="DS8" s="626"/>
      <c r="DT8" s="626"/>
      <c r="DU8" s="626"/>
      <c r="DV8" s="626"/>
      <c r="DW8" s="626"/>
      <c r="DX8" s="626"/>
      <c r="DY8" s="626"/>
      <c r="DZ8" s="626"/>
      <c r="EA8" s="626"/>
      <c r="EB8" s="626"/>
      <c r="EC8" s="635"/>
    </row>
    <row r="9" spans="2:143" ht="11.25" customHeight="1" x14ac:dyDescent="0.15">
      <c r="B9" s="622" t="s">
        <v>226</v>
      </c>
      <c r="C9" s="623"/>
      <c r="D9" s="623"/>
      <c r="E9" s="623"/>
      <c r="F9" s="623"/>
      <c r="G9" s="623"/>
      <c r="H9" s="623"/>
      <c r="I9" s="623"/>
      <c r="J9" s="623"/>
      <c r="K9" s="623"/>
      <c r="L9" s="623"/>
      <c r="M9" s="623"/>
      <c r="N9" s="623"/>
      <c r="O9" s="623"/>
      <c r="P9" s="623"/>
      <c r="Q9" s="624"/>
      <c r="R9" s="625">
        <v>13389</v>
      </c>
      <c r="S9" s="626"/>
      <c r="T9" s="626"/>
      <c r="U9" s="626"/>
      <c r="V9" s="626"/>
      <c r="W9" s="626"/>
      <c r="X9" s="626"/>
      <c r="Y9" s="627"/>
      <c r="Z9" s="628">
        <v>0.2</v>
      </c>
      <c r="AA9" s="628"/>
      <c r="AB9" s="628"/>
      <c r="AC9" s="628"/>
      <c r="AD9" s="629">
        <v>13389</v>
      </c>
      <c r="AE9" s="629"/>
      <c r="AF9" s="629"/>
      <c r="AG9" s="629"/>
      <c r="AH9" s="629"/>
      <c r="AI9" s="629"/>
      <c r="AJ9" s="629"/>
      <c r="AK9" s="629"/>
      <c r="AL9" s="630">
        <v>0.3</v>
      </c>
      <c r="AM9" s="631"/>
      <c r="AN9" s="631"/>
      <c r="AO9" s="632"/>
      <c r="AP9" s="622" t="s">
        <v>227</v>
      </c>
      <c r="AQ9" s="623"/>
      <c r="AR9" s="623"/>
      <c r="AS9" s="623"/>
      <c r="AT9" s="623"/>
      <c r="AU9" s="623"/>
      <c r="AV9" s="623"/>
      <c r="AW9" s="623"/>
      <c r="AX9" s="623"/>
      <c r="AY9" s="623"/>
      <c r="AZ9" s="623"/>
      <c r="BA9" s="623"/>
      <c r="BB9" s="623"/>
      <c r="BC9" s="623"/>
      <c r="BD9" s="623"/>
      <c r="BE9" s="623"/>
      <c r="BF9" s="624"/>
      <c r="BG9" s="625">
        <v>1326419</v>
      </c>
      <c r="BH9" s="626"/>
      <c r="BI9" s="626"/>
      <c r="BJ9" s="626"/>
      <c r="BK9" s="626"/>
      <c r="BL9" s="626"/>
      <c r="BM9" s="626"/>
      <c r="BN9" s="627"/>
      <c r="BO9" s="628">
        <v>43.9</v>
      </c>
      <c r="BP9" s="628"/>
      <c r="BQ9" s="628"/>
      <c r="BR9" s="628"/>
      <c r="BS9" s="634" t="s">
        <v>113</v>
      </c>
      <c r="BT9" s="626"/>
      <c r="BU9" s="626"/>
      <c r="BV9" s="626"/>
      <c r="BW9" s="626"/>
      <c r="BX9" s="626"/>
      <c r="BY9" s="626"/>
      <c r="BZ9" s="626"/>
      <c r="CA9" s="626"/>
      <c r="CB9" s="635"/>
      <c r="CD9" s="639" t="s">
        <v>228</v>
      </c>
      <c r="CE9" s="640"/>
      <c r="CF9" s="640"/>
      <c r="CG9" s="640"/>
      <c r="CH9" s="640"/>
      <c r="CI9" s="640"/>
      <c r="CJ9" s="640"/>
      <c r="CK9" s="640"/>
      <c r="CL9" s="640"/>
      <c r="CM9" s="640"/>
      <c r="CN9" s="640"/>
      <c r="CO9" s="640"/>
      <c r="CP9" s="640"/>
      <c r="CQ9" s="641"/>
      <c r="CR9" s="625">
        <v>704741</v>
      </c>
      <c r="CS9" s="626"/>
      <c r="CT9" s="626"/>
      <c r="CU9" s="626"/>
      <c r="CV9" s="626"/>
      <c r="CW9" s="626"/>
      <c r="CX9" s="626"/>
      <c r="CY9" s="627"/>
      <c r="CZ9" s="628">
        <v>8.6999999999999993</v>
      </c>
      <c r="DA9" s="628"/>
      <c r="DB9" s="628"/>
      <c r="DC9" s="628"/>
      <c r="DD9" s="634">
        <v>1801</v>
      </c>
      <c r="DE9" s="626"/>
      <c r="DF9" s="626"/>
      <c r="DG9" s="626"/>
      <c r="DH9" s="626"/>
      <c r="DI9" s="626"/>
      <c r="DJ9" s="626"/>
      <c r="DK9" s="626"/>
      <c r="DL9" s="626"/>
      <c r="DM9" s="626"/>
      <c r="DN9" s="626"/>
      <c r="DO9" s="626"/>
      <c r="DP9" s="627"/>
      <c r="DQ9" s="634">
        <v>695566</v>
      </c>
      <c r="DR9" s="626"/>
      <c r="DS9" s="626"/>
      <c r="DT9" s="626"/>
      <c r="DU9" s="626"/>
      <c r="DV9" s="626"/>
      <c r="DW9" s="626"/>
      <c r="DX9" s="626"/>
      <c r="DY9" s="626"/>
      <c r="DZ9" s="626"/>
      <c r="EA9" s="626"/>
      <c r="EB9" s="626"/>
      <c r="EC9" s="635"/>
    </row>
    <row r="10" spans="2:143" ht="11.25" customHeight="1" x14ac:dyDescent="0.15">
      <c r="B10" s="622" t="s">
        <v>229</v>
      </c>
      <c r="C10" s="623"/>
      <c r="D10" s="623"/>
      <c r="E10" s="623"/>
      <c r="F10" s="623"/>
      <c r="G10" s="623"/>
      <c r="H10" s="623"/>
      <c r="I10" s="623"/>
      <c r="J10" s="623"/>
      <c r="K10" s="623"/>
      <c r="L10" s="623"/>
      <c r="M10" s="623"/>
      <c r="N10" s="623"/>
      <c r="O10" s="623"/>
      <c r="P10" s="623"/>
      <c r="Q10" s="624"/>
      <c r="R10" s="625">
        <v>328976</v>
      </c>
      <c r="S10" s="626"/>
      <c r="T10" s="626"/>
      <c r="U10" s="626"/>
      <c r="V10" s="626"/>
      <c r="W10" s="626"/>
      <c r="X10" s="626"/>
      <c r="Y10" s="627"/>
      <c r="Z10" s="628">
        <v>3.9</v>
      </c>
      <c r="AA10" s="628"/>
      <c r="AB10" s="628"/>
      <c r="AC10" s="628"/>
      <c r="AD10" s="629">
        <v>328976</v>
      </c>
      <c r="AE10" s="629"/>
      <c r="AF10" s="629"/>
      <c r="AG10" s="629"/>
      <c r="AH10" s="629"/>
      <c r="AI10" s="629"/>
      <c r="AJ10" s="629"/>
      <c r="AK10" s="629"/>
      <c r="AL10" s="630">
        <v>6.8</v>
      </c>
      <c r="AM10" s="631"/>
      <c r="AN10" s="631"/>
      <c r="AO10" s="632"/>
      <c r="AP10" s="622" t="s">
        <v>230</v>
      </c>
      <c r="AQ10" s="623"/>
      <c r="AR10" s="623"/>
      <c r="AS10" s="623"/>
      <c r="AT10" s="623"/>
      <c r="AU10" s="623"/>
      <c r="AV10" s="623"/>
      <c r="AW10" s="623"/>
      <c r="AX10" s="623"/>
      <c r="AY10" s="623"/>
      <c r="AZ10" s="623"/>
      <c r="BA10" s="623"/>
      <c r="BB10" s="623"/>
      <c r="BC10" s="623"/>
      <c r="BD10" s="623"/>
      <c r="BE10" s="623"/>
      <c r="BF10" s="624"/>
      <c r="BG10" s="625">
        <v>61548</v>
      </c>
      <c r="BH10" s="626"/>
      <c r="BI10" s="626"/>
      <c r="BJ10" s="626"/>
      <c r="BK10" s="626"/>
      <c r="BL10" s="626"/>
      <c r="BM10" s="626"/>
      <c r="BN10" s="627"/>
      <c r="BO10" s="628">
        <v>2</v>
      </c>
      <c r="BP10" s="628"/>
      <c r="BQ10" s="628"/>
      <c r="BR10" s="628"/>
      <c r="BS10" s="634" t="s">
        <v>113</v>
      </c>
      <c r="BT10" s="626"/>
      <c r="BU10" s="626"/>
      <c r="BV10" s="626"/>
      <c r="BW10" s="626"/>
      <c r="BX10" s="626"/>
      <c r="BY10" s="626"/>
      <c r="BZ10" s="626"/>
      <c r="CA10" s="626"/>
      <c r="CB10" s="635"/>
      <c r="CD10" s="639" t="s">
        <v>231</v>
      </c>
      <c r="CE10" s="640"/>
      <c r="CF10" s="640"/>
      <c r="CG10" s="640"/>
      <c r="CH10" s="640"/>
      <c r="CI10" s="640"/>
      <c r="CJ10" s="640"/>
      <c r="CK10" s="640"/>
      <c r="CL10" s="640"/>
      <c r="CM10" s="640"/>
      <c r="CN10" s="640"/>
      <c r="CO10" s="640"/>
      <c r="CP10" s="640"/>
      <c r="CQ10" s="641"/>
      <c r="CR10" s="625">
        <v>734</v>
      </c>
      <c r="CS10" s="626"/>
      <c r="CT10" s="626"/>
      <c r="CU10" s="626"/>
      <c r="CV10" s="626"/>
      <c r="CW10" s="626"/>
      <c r="CX10" s="626"/>
      <c r="CY10" s="627"/>
      <c r="CZ10" s="628">
        <v>0</v>
      </c>
      <c r="DA10" s="628"/>
      <c r="DB10" s="628"/>
      <c r="DC10" s="628"/>
      <c r="DD10" s="634" t="s">
        <v>113</v>
      </c>
      <c r="DE10" s="626"/>
      <c r="DF10" s="626"/>
      <c r="DG10" s="626"/>
      <c r="DH10" s="626"/>
      <c r="DI10" s="626"/>
      <c r="DJ10" s="626"/>
      <c r="DK10" s="626"/>
      <c r="DL10" s="626"/>
      <c r="DM10" s="626"/>
      <c r="DN10" s="626"/>
      <c r="DO10" s="626"/>
      <c r="DP10" s="627"/>
      <c r="DQ10" s="634">
        <v>367</v>
      </c>
      <c r="DR10" s="626"/>
      <c r="DS10" s="626"/>
      <c r="DT10" s="626"/>
      <c r="DU10" s="626"/>
      <c r="DV10" s="626"/>
      <c r="DW10" s="626"/>
      <c r="DX10" s="626"/>
      <c r="DY10" s="626"/>
      <c r="DZ10" s="626"/>
      <c r="EA10" s="626"/>
      <c r="EB10" s="626"/>
      <c r="EC10" s="635"/>
    </row>
    <row r="11" spans="2:143" ht="11.25" customHeight="1" x14ac:dyDescent="0.15">
      <c r="B11" s="622" t="s">
        <v>232</v>
      </c>
      <c r="C11" s="623"/>
      <c r="D11" s="623"/>
      <c r="E11" s="623"/>
      <c r="F11" s="623"/>
      <c r="G11" s="623"/>
      <c r="H11" s="623"/>
      <c r="I11" s="623"/>
      <c r="J11" s="623"/>
      <c r="K11" s="623"/>
      <c r="L11" s="623"/>
      <c r="M11" s="623"/>
      <c r="N11" s="623"/>
      <c r="O11" s="623"/>
      <c r="P11" s="623"/>
      <c r="Q11" s="624"/>
      <c r="R11" s="625" t="s">
        <v>113</v>
      </c>
      <c r="S11" s="626"/>
      <c r="T11" s="626"/>
      <c r="U11" s="626"/>
      <c r="V11" s="626"/>
      <c r="W11" s="626"/>
      <c r="X11" s="626"/>
      <c r="Y11" s="627"/>
      <c r="Z11" s="628" t="s">
        <v>113</v>
      </c>
      <c r="AA11" s="628"/>
      <c r="AB11" s="628"/>
      <c r="AC11" s="628"/>
      <c r="AD11" s="629" t="s">
        <v>113</v>
      </c>
      <c r="AE11" s="629"/>
      <c r="AF11" s="629"/>
      <c r="AG11" s="629"/>
      <c r="AH11" s="629"/>
      <c r="AI11" s="629"/>
      <c r="AJ11" s="629"/>
      <c r="AK11" s="629"/>
      <c r="AL11" s="630" t="s">
        <v>113</v>
      </c>
      <c r="AM11" s="631"/>
      <c r="AN11" s="631"/>
      <c r="AO11" s="632"/>
      <c r="AP11" s="622" t="s">
        <v>233</v>
      </c>
      <c r="AQ11" s="623"/>
      <c r="AR11" s="623"/>
      <c r="AS11" s="623"/>
      <c r="AT11" s="623"/>
      <c r="AU11" s="623"/>
      <c r="AV11" s="623"/>
      <c r="AW11" s="623"/>
      <c r="AX11" s="623"/>
      <c r="AY11" s="623"/>
      <c r="AZ11" s="623"/>
      <c r="BA11" s="623"/>
      <c r="BB11" s="623"/>
      <c r="BC11" s="623"/>
      <c r="BD11" s="623"/>
      <c r="BE11" s="623"/>
      <c r="BF11" s="624"/>
      <c r="BG11" s="625">
        <v>158449</v>
      </c>
      <c r="BH11" s="626"/>
      <c r="BI11" s="626"/>
      <c r="BJ11" s="626"/>
      <c r="BK11" s="626"/>
      <c r="BL11" s="626"/>
      <c r="BM11" s="626"/>
      <c r="BN11" s="627"/>
      <c r="BO11" s="628">
        <v>5.2</v>
      </c>
      <c r="BP11" s="628"/>
      <c r="BQ11" s="628"/>
      <c r="BR11" s="628"/>
      <c r="BS11" s="634">
        <v>27675</v>
      </c>
      <c r="BT11" s="626"/>
      <c r="BU11" s="626"/>
      <c r="BV11" s="626"/>
      <c r="BW11" s="626"/>
      <c r="BX11" s="626"/>
      <c r="BY11" s="626"/>
      <c r="BZ11" s="626"/>
      <c r="CA11" s="626"/>
      <c r="CB11" s="635"/>
      <c r="CD11" s="639" t="s">
        <v>234</v>
      </c>
      <c r="CE11" s="640"/>
      <c r="CF11" s="640"/>
      <c r="CG11" s="640"/>
      <c r="CH11" s="640"/>
      <c r="CI11" s="640"/>
      <c r="CJ11" s="640"/>
      <c r="CK11" s="640"/>
      <c r="CL11" s="640"/>
      <c r="CM11" s="640"/>
      <c r="CN11" s="640"/>
      <c r="CO11" s="640"/>
      <c r="CP11" s="640"/>
      <c r="CQ11" s="641"/>
      <c r="CR11" s="625">
        <v>38155</v>
      </c>
      <c r="CS11" s="626"/>
      <c r="CT11" s="626"/>
      <c r="CU11" s="626"/>
      <c r="CV11" s="626"/>
      <c r="CW11" s="626"/>
      <c r="CX11" s="626"/>
      <c r="CY11" s="627"/>
      <c r="CZ11" s="628">
        <v>0.5</v>
      </c>
      <c r="DA11" s="628"/>
      <c r="DB11" s="628"/>
      <c r="DC11" s="628"/>
      <c r="DD11" s="634">
        <v>243</v>
      </c>
      <c r="DE11" s="626"/>
      <c r="DF11" s="626"/>
      <c r="DG11" s="626"/>
      <c r="DH11" s="626"/>
      <c r="DI11" s="626"/>
      <c r="DJ11" s="626"/>
      <c r="DK11" s="626"/>
      <c r="DL11" s="626"/>
      <c r="DM11" s="626"/>
      <c r="DN11" s="626"/>
      <c r="DO11" s="626"/>
      <c r="DP11" s="627"/>
      <c r="DQ11" s="634">
        <v>24470</v>
      </c>
      <c r="DR11" s="626"/>
      <c r="DS11" s="626"/>
      <c r="DT11" s="626"/>
      <c r="DU11" s="626"/>
      <c r="DV11" s="626"/>
      <c r="DW11" s="626"/>
      <c r="DX11" s="626"/>
      <c r="DY11" s="626"/>
      <c r="DZ11" s="626"/>
      <c r="EA11" s="626"/>
      <c r="EB11" s="626"/>
      <c r="EC11" s="635"/>
    </row>
    <row r="12" spans="2:143" ht="11.25" customHeight="1" x14ac:dyDescent="0.15">
      <c r="B12" s="622" t="s">
        <v>235</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236</v>
      </c>
      <c r="AQ12" s="623"/>
      <c r="AR12" s="623"/>
      <c r="AS12" s="623"/>
      <c r="AT12" s="623"/>
      <c r="AU12" s="623"/>
      <c r="AV12" s="623"/>
      <c r="AW12" s="623"/>
      <c r="AX12" s="623"/>
      <c r="AY12" s="623"/>
      <c r="AZ12" s="623"/>
      <c r="BA12" s="623"/>
      <c r="BB12" s="623"/>
      <c r="BC12" s="623"/>
      <c r="BD12" s="623"/>
      <c r="BE12" s="623"/>
      <c r="BF12" s="624"/>
      <c r="BG12" s="625">
        <v>1083599</v>
      </c>
      <c r="BH12" s="626"/>
      <c r="BI12" s="626"/>
      <c r="BJ12" s="626"/>
      <c r="BK12" s="626"/>
      <c r="BL12" s="626"/>
      <c r="BM12" s="626"/>
      <c r="BN12" s="627"/>
      <c r="BO12" s="628">
        <v>35.9</v>
      </c>
      <c r="BP12" s="628"/>
      <c r="BQ12" s="628"/>
      <c r="BR12" s="628"/>
      <c r="BS12" s="634" t="s">
        <v>113</v>
      </c>
      <c r="BT12" s="626"/>
      <c r="BU12" s="626"/>
      <c r="BV12" s="626"/>
      <c r="BW12" s="626"/>
      <c r="BX12" s="626"/>
      <c r="BY12" s="626"/>
      <c r="BZ12" s="626"/>
      <c r="CA12" s="626"/>
      <c r="CB12" s="635"/>
      <c r="CD12" s="639" t="s">
        <v>237</v>
      </c>
      <c r="CE12" s="640"/>
      <c r="CF12" s="640"/>
      <c r="CG12" s="640"/>
      <c r="CH12" s="640"/>
      <c r="CI12" s="640"/>
      <c r="CJ12" s="640"/>
      <c r="CK12" s="640"/>
      <c r="CL12" s="640"/>
      <c r="CM12" s="640"/>
      <c r="CN12" s="640"/>
      <c r="CO12" s="640"/>
      <c r="CP12" s="640"/>
      <c r="CQ12" s="641"/>
      <c r="CR12" s="625">
        <v>229776</v>
      </c>
      <c r="CS12" s="626"/>
      <c r="CT12" s="626"/>
      <c r="CU12" s="626"/>
      <c r="CV12" s="626"/>
      <c r="CW12" s="626"/>
      <c r="CX12" s="626"/>
      <c r="CY12" s="627"/>
      <c r="CZ12" s="628">
        <v>2.9</v>
      </c>
      <c r="DA12" s="628"/>
      <c r="DB12" s="628"/>
      <c r="DC12" s="628"/>
      <c r="DD12" s="634">
        <v>32283</v>
      </c>
      <c r="DE12" s="626"/>
      <c r="DF12" s="626"/>
      <c r="DG12" s="626"/>
      <c r="DH12" s="626"/>
      <c r="DI12" s="626"/>
      <c r="DJ12" s="626"/>
      <c r="DK12" s="626"/>
      <c r="DL12" s="626"/>
      <c r="DM12" s="626"/>
      <c r="DN12" s="626"/>
      <c r="DO12" s="626"/>
      <c r="DP12" s="627"/>
      <c r="DQ12" s="634">
        <v>152483</v>
      </c>
      <c r="DR12" s="626"/>
      <c r="DS12" s="626"/>
      <c r="DT12" s="626"/>
      <c r="DU12" s="626"/>
      <c r="DV12" s="626"/>
      <c r="DW12" s="626"/>
      <c r="DX12" s="626"/>
      <c r="DY12" s="626"/>
      <c r="DZ12" s="626"/>
      <c r="EA12" s="626"/>
      <c r="EB12" s="626"/>
      <c r="EC12" s="635"/>
    </row>
    <row r="13" spans="2:143" ht="11.25" customHeight="1" x14ac:dyDescent="0.15">
      <c r="B13" s="622" t="s">
        <v>238</v>
      </c>
      <c r="C13" s="623"/>
      <c r="D13" s="623"/>
      <c r="E13" s="623"/>
      <c r="F13" s="623"/>
      <c r="G13" s="623"/>
      <c r="H13" s="623"/>
      <c r="I13" s="623"/>
      <c r="J13" s="623"/>
      <c r="K13" s="623"/>
      <c r="L13" s="623"/>
      <c r="M13" s="623"/>
      <c r="N13" s="623"/>
      <c r="O13" s="623"/>
      <c r="P13" s="623"/>
      <c r="Q13" s="624"/>
      <c r="R13" s="625">
        <v>12421</v>
      </c>
      <c r="S13" s="626"/>
      <c r="T13" s="626"/>
      <c r="U13" s="626"/>
      <c r="V13" s="626"/>
      <c r="W13" s="626"/>
      <c r="X13" s="626"/>
      <c r="Y13" s="627"/>
      <c r="Z13" s="628">
        <v>0.1</v>
      </c>
      <c r="AA13" s="628"/>
      <c r="AB13" s="628"/>
      <c r="AC13" s="628"/>
      <c r="AD13" s="629">
        <v>12421</v>
      </c>
      <c r="AE13" s="629"/>
      <c r="AF13" s="629"/>
      <c r="AG13" s="629"/>
      <c r="AH13" s="629"/>
      <c r="AI13" s="629"/>
      <c r="AJ13" s="629"/>
      <c r="AK13" s="629"/>
      <c r="AL13" s="630">
        <v>0.3</v>
      </c>
      <c r="AM13" s="631"/>
      <c r="AN13" s="631"/>
      <c r="AO13" s="632"/>
      <c r="AP13" s="622" t="s">
        <v>239</v>
      </c>
      <c r="AQ13" s="623"/>
      <c r="AR13" s="623"/>
      <c r="AS13" s="623"/>
      <c r="AT13" s="623"/>
      <c r="AU13" s="623"/>
      <c r="AV13" s="623"/>
      <c r="AW13" s="623"/>
      <c r="AX13" s="623"/>
      <c r="AY13" s="623"/>
      <c r="AZ13" s="623"/>
      <c r="BA13" s="623"/>
      <c r="BB13" s="623"/>
      <c r="BC13" s="623"/>
      <c r="BD13" s="623"/>
      <c r="BE13" s="623"/>
      <c r="BF13" s="624"/>
      <c r="BG13" s="625">
        <v>1083599</v>
      </c>
      <c r="BH13" s="626"/>
      <c r="BI13" s="626"/>
      <c r="BJ13" s="626"/>
      <c r="BK13" s="626"/>
      <c r="BL13" s="626"/>
      <c r="BM13" s="626"/>
      <c r="BN13" s="627"/>
      <c r="BO13" s="628">
        <v>35.9</v>
      </c>
      <c r="BP13" s="628"/>
      <c r="BQ13" s="628"/>
      <c r="BR13" s="628"/>
      <c r="BS13" s="634" t="s">
        <v>113</v>
      </c>
      <c r="BT13" s="626"/>
      <c r="BU13" s="626"/>
      <c r="BV13" s="626"/>
      <c r="BW13" s="626"/>
      <c r="BX13" s="626"/>
      <c r="BY13" s="626"/>
      <c r="BZ13" s="626"/>
      <c r="CA13" s="626"/>
      <c r="CB13" s="635"/>
      <c r="CD13" s="639" t="s">
        <v>240</v>
      </c>
      <c r="CE13" s="640"/>
      <c r="CF13" s="640"/>
      <c r="CG13" s="640"/>
      <c r="CH13" s="640"/>
      <c r="CI13" s="640"/>
      <c r="CJ13" s="640"/>
      <c r="CK13" s="640"/>
      <c r="CL13" s="640"/>
      <c r="CM13" s="640"/>
      <c r="CN13" s="640"/>
      <c r="CO13" s="640"/>
      <c r="CP13" s="640"/>
      <c r="CQ13" s="641"/>
      <c r="CR13" s="625">
        <v>702180</v>
      </c>
      <c r="CS13" s="626"/>
      <c r="CT13" s="626"/>
      <c r="CU13" s="626"/>
      <c r="CV13" s="626"/>
      <c r="CW13" s="626"/>
      <c r="CX13" s="626"/>
      <c r="CY13" s="627"/>
      <c r="CZ13" s="628">
        <v>8.6999999999999993</v>
      </c>
      <c r="DA13" s="628"/>
      <c r="DB13" s="628"/>
      <c r="DC13" s="628"/>
      <c r="DD13" s="634">
        <v>138701</v>
      </c>
      <c r="DE13" s="626"/>
      <c r="DF13" s="626"/>
      <c r="DG13" s="626"/>
      <c r="DH13" s="626"/>
      <c r="DI13" s="626"/>
      <c r="DJ13" s="626"/>
      <c r="DK13" s="626"/>
      <c r="DL13" s="626"/>
      <c r="DM13" s="626"/>
      <c r="DN13" s="626"/>
      <c r="DO13" s="626"/>
      <c r="DP13" s="627"/>
      <c r="DQ13" s="634">
        <v>604073</v>
      </c>
      <c r="DR13" s="626"/>
      <c r="DS13" s="626"/>
      <c r="DT13" s="626"/>
      <c r="DU13" s="626"/>
      <c r="DV13" s="626"/>
      <c r="DW13" s="626"/>
      <c r="DX13" s="626"/>
      <c r="DY13" s="626"/>
      <c r="DZ13" s="626"/>
      <c r="EA13" s="626"/>
      <c r="EB13" s="626"/>
      <c r="EC13" s="635"/>
    </row>
    <row r="14" spans="2:143" ht="11.25" customHeight="1" x14ac:dyDescent="0.15">
      <c r="B14" s="622" t="s">
        <v>241</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242</v>
      </c>
      <c r="AQ14" s="623"/>
      <c r="AR14" s="623"/>
      <c r="AS14" s="623"/>
      <c r="AT14" s="623"/>
      <c r="AU14" s="623"/>
      <c r="AV14" s="623"/>
      <c r="AW14" s="623"/>
      <c r="AX14" s="623"/>
      <c r="AY14" s="623"/>
      <c r="AZ14" s="623"/>
      <c r="BA14" s="623"/>
      <c r="BB14" s="623"/>
      <c r="BC14" s="623"/>
      <c r="BD14" s="623"/>
      <c r="BE14" s="623"/>
      <c r="BF14" s="624"/>
      <c r="BG14" s="625">
        <v>35601</v>
      </c>
      <c r="BH14" s="626"/>
      <c r="BI14" s="626"/>
      <c r="BJ14" s="626"/>
      <c r="BK14" s="626"/>
      <c r="BL14" s="626"/>
      <c r="BM14" s="626"/>
      <c r="BN14" s="627"/>
      <c r="BO14" s="628">
        <v>1.2</v>
      </c>
      <c r="BP14" s="628"/>
      <c r="BQ14" s="628"/>
      <c r="BR14" s="628"/>
      <c r="BS14" s="634" t="s">
        <v>113</v>
      </c>
      <c r="BT14" s="626"/>
      <c r="BU14" s="626"/>
      <c r="BV14" s="626"/>
      <c r="BW14" s="626"/>
      <c r="BX14" s="626"/>
      <c r="BY14" s="626"/>
      <c r="BZ14" s="626"/>
      <c r="CA14" s="626"/>
      <c r="CB14" s="635"/>
      <c r="CD14" s="639" t="s">
        <v>243</v>
      </c>
      <c r="CE14" s="640"/>
      <c r="CF14" s="640"/>
      <c r="CG14" s="640"/>
      <c r="CH14" s="640"/>
      <c r="CI14" s="640"/>
      <c r="CJ14" s="640"/>
      <c r="CK14" s="640"/>
      <c r="CL14" s="640"/>
      <c r="CM14" s="640"/>
      <c r="CN14" s="640"/>
      <c r="CO14" s="640"/>
      <c r="CP14" s="640"/>
      <c r="CQ14" s="641"/>
      <c r="CR14" s="625">
        <v>451695</v>
      </c>
      <c r="CS14" s="626"/>
      <c r="CT14" s="626"/>
      <c r="CU14" s="626"/>
      <c r="CV14" s="626"/>
      <c r="CW14" s="626"/>
      <c r="CX14" s="626"/>
      <c r="CY14" s="627"/>
      <c r="CZ14" s="628">
        <v>5.6</v>
      </c>
      <c r="DA14" s="628"/>
      <c r="DB14" s="628"/>
      <c r="DC14" s="628"/>
      <c r="DD14" s="634">
        <v>162504</v>
      </c>
      <c r="DE14" s="626"/>
      <c r="DF14" s="626"/>
      <c r="DG14" s="626"/>
      <c r="DH14" s="626"/>
      <c r="DI14" s="626"/>
      <c r="DJ14" s="626"/>
      <c r="DK14" s="626"/>
      <c r="DL14" s="626"/>
      <c r="DM14" s="626"/>
      <c r="DN14" s="626"/>
      <c r="DO14" s="626"/>
      <c r="DP14" s="627"/>
      <c r="DQ14" s="634">
        <v>289057</v>
      </c>
      <c r="DR14" s="626"/>
      <c r="DS14" s="626"/>
      <c r="DT14" s="626"/>
      <c r="DU14" s="626"/>
      <c r="DV14" s="626"/>
      <c r="DW14" s="626"/>
      <c r="DX14" s="626"/>
      <c r="DY14" s="626"/>
      <c r="DZ14" s="626"/>
      <c r="EA14" s="626"/>
      <c r="EB14" s="626"/>
      <c r="EC14" s="635"/>
    </row>
    <row r="15" spans="2:143" ht="11.25" customHeight="1" x14ac:dyDescent="0.15">
      <c r="B15" s="622" t="s">
        <v>244</v>
      </c>
      <c r="C15" s="623"/>
      <c r="D15" s="623"/>
      <c r="E15" s="623"/>
      <c r="F15" s="623"/>
      <c r="G15" s="623"/>
      <c r="H15" s="623"/>
      <c r="I15" s="623"/>
      <c r="J15" s="623"/>
      <c r="K15" s="623"/>
      <c r="L15" s="623"/>
      <c r="M15" s="623"/>
      <c r="N15" s="623"/>
      <c r="O15" s="623"/>
      <c r="P15" s="623"/>
      <c r="Q15" s="624"/>
      <c r="R15" s="625">
        <v>24894</v>
      </c>
      <c r="S15" s="626"/>
      <c r="T15" s="626"/>
      <c r="U15" s="626"/>
      <c r="V15" s="626"/>
      <c r="W15" s="626"/>
      <c r="X15" s="626"/>
      <c r="Y15" s="627"/>
      <c r="Z15" s="628">
        <v>0.3</v>
      </c>
      <c r="AA15" s="628"/>
      <c r="AB15" s="628"/>
      <c r="AC15" s="628"/>
      <c r="AD15" s="629">
        <v>24894</v>
      </c>
      <c r="AE15" s="629"/>
      <c r="AF15" s="629"/>
      <c r="AG15" s="629"/>
      <c r="AH15" s="629"/>
      <c r="AI15" s="629"/>
      <c r="AJ15" s="629"/>
      <c r="AK15" s="629"/>
      <c r="AL15" s="630">
        <v>0.5</v>
      </c>
      <c r="AM15" s="631"/>
      <c r="AN15" s="631"/>
      <c r="AO15" s="632"/>
      <c r="AP15" s="622" t="s">
        <v>245</v>
      </c>
      <c r="AQ15" s="623"/>
      <c r="AR15" s="623"/>
      <c r="AS15" s="623"/>
      <c r="AT15" s="623"/>
      <c r="AU15" s="623"/>
      <c r="AV15" s="623"/>
      <c r="AW15" s="623"/>
      <c r="AX15" s="623"/>
      <c r="AY15" s="623"/>
      <c r="AZ15" s="623"/>
      <c r="BA15" s="623"/>
      <c r="BB15" s="623"/>
      <c r="BC15" s="623"/>
      <c r="BD15" s="623"/>
      <c r="BE15" s="623"/>
      <c r="BF15" s="624"/>
      <c r="BG15" s="625">
        <v>154808</v>
      </c>
      <c r="BH15" s="626"/>
      <c r="BI15" s="626"/>
      <c r="BJ15" s="626"/>
      <c r="BK15" s="626"/>
      <c r="BL15" s="626"/>
      <c r="BM15" s="626"/>
      <c r="BN15" s="627"/>
      <c r="BO15" s="628">
        <v>5.0999999999999996</v>
      </c>
      <c r="BP15" s="628"/>
      <c r="BQ15" s="628"/>
      <c r="BR15" s="628"/>
      <c r="BS15" s="634" t="s">
        <v>113</v>
      </c>
      <c r="BT15" s="626"/>
      <c r="BU15" s="626"/>
      <c r="BV15" s="626"/>
      <c r="BW15" s="626"/>
      <c r="BX15" s="626"/>
      <c r="BY15" s="626"/>
      <c r="BZ15" s="626"/>
      <c r="CA15" s="626"/>
      <c r="CB15" s="635"/>
      <c r="CD15" s="639" t="s">
        <v>246</v>
      </c>
      <c r="CE15" s="640"/>
      <c r="CF15" s="640"/>
      <c r="CG15" s="640"/>
      <c r="CH15" s="640"/>
      <c r="CI15" s="640"/>
      <c r="CJ15" s="640"/>
      <c r="CK15" s="640"/>
      <c r="CL15" s="640"/>
      <c r="CM15" s="640"/>
      <c r="CN15" s="640"/>
      <c r="CO15" s="640"/>
      <c r="CP15" s="640"/>
      <c r="CQ15" s="641"/>
      <c r="CR15" s="625">
        <v>1041676</v>
      </c>
      <c r="CS15" s="626"/>
      <c r="CT15" s="626"/>
      <c r="CU15" s="626"/>
      <c r="CV15" s="626"/>
      <c r="CW15" s="626"/>
      <c r="CX15" s="626"/>
      <c r="CY15" s="627"/>
      <c r="CZ15" s="628">
        <v>12.9</v>
      </c>
      <c r="DA15" s="628"/>
      <c r="DB15" s="628"/>
      <c r="DC15" s="628"/>
      <c r="DD15" s="634">
        <v>131746</v>
      </c>
      <c r="DE15" s="626"/>
      <c r="DF15" s="626"/>
      <c r="DG15" s="626"/>
      <c r="DH15" s="626"/>
      <c r="DI15" s="626"/>
      <c r="DJ15" s="626"/>
      <c r="DK15" s="626"/>
      <c r="DL15" s="626"/>
      <c r="DM15" s="626"/>
      <c r="DN15" s="626"/>
      <c r="DO15" s="626"/>
      <c r="DP15" s="627"/>
      <c r="DQ15" s="634">
        <v>872891</v>
      </c>
      <c r="DR15" s="626"/>
      <c r="DS15" s="626"/>
      <c r="DT15" s="626"/>
      <c r="DU15" s="626"/>
      <c r="DV15" s="626"/>
      <c r="DW15" s="626"/>
      <c r="DX15" s="626"/>
      <c r="DY15" s="626"/>
      <c r="DZ15" s="626"/>
      <c r="EA15" s="626"/>
      <c r="EB15" s="626"/>
      <c r="EC15" s="635"/>
    </row>
    <row r="16" spans="2:143" ht="11.25" customHeight="1" x14ac:dyDescent="0.15">
      <c r="B16" s="622" t="s">
        <v>247</v>
      </c>
      <c r="C16" s="623"/>
      <c r="D16" s="623"/>
      <c r="E16" s="623"/>
      <c r="F16" s="623"/>
      <c r="G16" s="623"/>
      <c r="H16" s="623"/>
      <c r="I16" s="623"/>
      <c r="J16" s="623"/>
      <c r="K16" s="623"/>
      <c r="L16" s="623"/>
      <c r="M16" s="623"/>
      <c r="N16" s="623"/>
      <c r="O16" s="623"/>
      <c r="P16" s="623"/>
      <c r="Q16" s="624"/>
      <c r="R16" s="625">
        <v>1782865</v>
      </c>
      <c r="S16" s="626"/>
      <c r="T16" s="626"/>
      <c r="U16" s="626"/>
      <c r="V16" s="626"/>
      <c r="W16" s="626"/>
      <c r="X16" s="626"/>
      <c r="Y16" s="627"/>
      <c r="Z16" s="628">
        <v>21</v>
      </c>
      <c r="AA16" s="628"/>
      <c r="AB16" s="628"/>
      <c r="AC16" s="628"/>
      <c r="AD16" s="629">
        <v>1455444</v>
      </c>
      <c r="AE16" s="629"/>
      <c r="AF16" s="629"/>
      <c r="AG16" s="629"/>
      <c r="AH16" s="629"/>
      <c r="AI16" s="629"/>
      <c r="AJ16" s="629"/>
      <c r="AK16" s="629"/>
      <c r="AL16" s="630">
        <v>30.1</v>
      </c>
      <c r="AM16" s="631"/>
      <c r="AN16" s="631"/>
      <c r="AO16" s="632"/>
      <c r="AP16" s="622" t="s">
        <v>248</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249</v>
      </c>
      <c r="CE16" s="640"/>
      <c r="CF16" s="640"/>
      <c r="CG16" s="640"/>
      <c r="CH16" s="640"/>
      <c r="CI16" s="640"/>
      <c r="CJ16" s="640"/>
      <c r="CK16" s="640"/>
      <c r="CL16" s="640"/>
      <c r="CM16" s="640"/>
      <c r="CN16" s="640"/>
      <c r="CO16" s="640"/>
      <c r="CP16" s="640"/>
      <c r="CQ16" s="641"/>
      <c r="CR16" s="625" t="s">
        <v>113</v>
      </c>
      <c r="CS16" s="626"/>
      <c r="CT16" s="626"/>
      <c r="CU16" s="626"/>
      <c r="CV16" s="626"/>
      <c r="CW16" s="626"/>
      <c r="CX16" s="626"/>
      <c r="CY16" s="627"/>
      <c r="CZ16" s="628" t="s">
        <v>113</v>
      </c>
      <c r="DA16" s="628"/>
      <c r="DB16" s="628"/>
      <c r="DC16" s="628"/>
      <c r="DD16" s="634" t="s">
        <v>113</v>
      </c>
      <c r="DE16" s="626"/>
      <c r="DF16" s="626"/>
      <c r="DG16" s="626"/>
      <c r="DH16" s="626"/>
      <c r="DI16" s="626"/>
      <c r="DJ16" s="626"/>
      <c r="DK16" s="626"/>
      <c r="DL16" s="626"/>
      <c r="DM16" s="626"/>
      <c r="DN16" s="626"/>
      <c r="DO16" s="626"/>
      <c r="DP16" s="627"/>
      <c r="DQ16" s="634" t="s">
        <v>113</v>
      </c>
      <c r="DR16" s="626"/>
      <c r="DS16" s="626"/>
      <c r="DT16" s="626"/>
      <c r="DU16" s="626"/>
      <c r="DV16" s="626"/>
      <c r="DW16" s="626"/>
      <c r="DX16" s="626"/>
      <c r="DY16" s="626"/>
      <c r="DZ16" s="626"/>
      <c r="EA16" s="626"/>
      <c r="EB16" s="626"/>
      <c r="EC16" s="635"/>
    </row>
    <row r="17" spans="2:133" ht="11.25" customHeight="1" x14ac:dyDescent="0.15">
      <c r="B17" s="622" t="s">
        <v>250</v>
      </c>
      <c r="C17" s="623"/>
      <c r="D17" s="623"/>
      <c r="E17" s="623"/>
      <c r="F17" s="623"/>
      <c r="G17" s="623"/>
      <c r="H17" s="623"/>
      <c r="I17" s="623"/>
      <c r="J17" s="623"/>
      <c r="K17" s="623"/>
      <c r="L17" s="623"/>
      <c r="M17" s="623"/>
      <c r="N17" s="623"/>
      <c r="O17" s="623"/>
      <c r="P17" s="623"/>
      <c r="Q17" s="624"/>
      <c r="R17" s="625">
        <v>1455444</v>
      </c>
      <c r="S17" s="626"/>
      <c r="T17" s="626"/>
      <c r="U17" s="626"/>
      <c r="V17" s="626"/>
      <c r="W17" s="626"/>
      <c r="X17" s="626"/>
      <c r="Y17" s="627"/>
      <c r="Z17" s="628">
        <v>17.2</v>
      </c>
      <c r="AA17" s="628"/>
      <c r="AB17" s="628"/>
      <c r="AC17" s="628"/>
      <c r="AD17" s="629">
        <v>1455444</v>
      </c>
      <c r="AE17" s="629"/>
      <c r="AF17" s="629"/>
      <c r="AG17" s="629"/>
      <c r="AH17" s="629"/>
      <c r="AI17" s="629"/>
      <c r="AJ17" s="629"/>
      <c r="AK17" s="629"/>
      <c r="AL17" s="630">
        <v>30.1</v>
      </c>
      <c r="AM17" s="631"/>
      <c r="AN17" s="631"/>
      <c r="AO17" s="632"/>
      <c r="AP17" s="622" t="s">
        <v>251</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252</v>
      </c>
      <c r="CE17" s="640"/>
      <c r="CF17" s="640"/>
      <c r="CG17" s="640"/>
      <c r="CH17" s="640"/>
      <c r="CI17" s="640"/>
      <c r="CJ17" s="640"/>
      <c r="CK17" s="640"/>
      <c r="CL17" s="640"/>
      <c r="CM17" s="640"/>
      <c r="CN17" s="640"/>
      <c r="CO17" s="640"/>
      <c r="CP17" s="640"/>
      <c r="CQ17" s="641"/>
      <c r="CR17" s="625">
        <v>771313</v>
      </c>
      <c r="CS17" s="626"/>
      <c r="CT17" s="626"/>
      <c r="CU17" s="626"/>
      <c r="CV17" s="626"/>
      <c r="CW17" s="626"/>
      <c r="CX17" s="626"/>
      <c r="CY17" s="627"/>
      <c r="CZ17" s="628">
        <v>9.6</v>
      </c>
      <c r="DA17" s="628"/>
      <c r="DB17" s="628"/>
      <c r="DC17" s="628"/>
      <c r="DD17" s="634" t="s">
        <v>113</v>
      </c>
      <c r="DE17" s="626"/>
      <c r="DF17" s="626"/>
      <c r="DG17" s="626"/>
      <c r="DH17" s="626"/>
      <c r="DI17" s="626"/>
      <c r="DJ17" s="626"/>
      <c r="DK17" s="626"/>
      <c r="DL17" s="626"/>
      <c r="DM17" s="626"/>
      <c r="DN17" s="626"/>
      <c r="DO17" s="626"/>
      <c r="DP17" s="627"/>
      <c r="DQ17" s="634">
        <v>674551</v>
      </c>
      <c r="DR17" s="626"/>
      <c r="DS17" s="626"/>
      <c r="DT17" s="626"/>
      <c r="DU17" s="626"/>
      <c r="DV17" s="626"/>
      <c r="DW17" s="626"/>
      <c r="DX17" s="626"/>
      <c r="DY17" s="626"/>
      <c r="DZ17" s="626"/>
      <c r="EA17" s="626"/>
      <c r="EB17" s="626"/>
      <c r="EC17" s="635"/>
    </row>
    <row r="18" spans="2:133" ht="11.25" customHeight="1" x14ac:dyDescent="0.15">
      <c r="B18" s="622" t="s">
        <v>253</v>
      </c>
      <c r="C18" s="623"/>
      <c r="D18" s="623"/>
      <c r="E18" s="623"/>
      <c r="F18" s="623"/>
      <c r="G18" s="623"/>
      <c r="H18" s="623"/>
      <c r="I18" s="623"/>
      <c r="J18" s="623"/>
      <c r="K18" s="623"/>
      <c r="L18" s="623"/>
      <c r="M18" s="623"/>
      <c r="N18" s="623"/>
      <c r="O18" s="623"/>
      <c r="P18" s="623"/>
      <c r="Q18" s="624"/>
      <c r="R18" s="625">
        <v>327421</v>
      </c>
      <c r="S18" s="626"/>
      <c r="T18" s="626"/>
      <c r="U18" s="626"/>
      <c r="V18" s="626"/>
      <c r="W18" s="626"/>
      <c r="X18" s="626"/>
      <c r="Y18" s="627"/>
      <c r="Z18" s="628">
        <v>3.9</v>
      </c>
      <c r="AA18" s="628"/>
      <c r="AB18" s="628"/>
      <c r="AC18" s="628"/>
      <c r="AD18" s="629" t="s">
        <v>113</v>
      </c>
      <c r="AE18" s="629"/>
      <c r="AF18" s="629"/>
      <c r="AG18" s="629"/>
      <c r="AH18" s="629"/>
      <c r="AI18" s="629"/>
      <c r="AJ18" s="629"/>
      <c r="AK18" s="629"/>
      <c r="AL18" s="630" t="s">
        <v>113</v>
      </c>
      <c r="AM18" s="631"/>
      <c r="AN18" s="631"/>
      <c r="AO18" s="632"/>
      <c r="AP18" s="622" t="s">
        <v>254</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255</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x14ac:dyDescent="0.15">
      <c r="B19" s="622" t="s">
        <v>256</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257</v>
      </c>
      <c r="AQ19" s="623"/>
      <c r="AR19" s="623"/>
      <c r="AS19" s="623"/>
      <c r="AT19" s="623"/>
      <c r="AU19" s="623"/>
      <c r="AV19" s="623"/>
      <c r="AW19" s="623"/>
      <c r="AX19" s="623"/>
      <c r="AY19" s="623"/>
      <c r="AZ19" s="623"/>
      <c r="BA19" s="623"/>
      <c r="BB19" s="623"/>
      <c r="BC19" s="623"/>
      <c r="BD19" s="623"/>
      <c r="BE19" s="623"/>
      <c r="BF19" s="624"/>
      <c r="BG19" s="625">
        <v>158926</v>
      </c>
      <c r="BH19" s="626"/>
      <c r="BI19" s="626"/>
      <c r="BJ19" s="626"/>
      <c r="BK19" s="626"/>
      <c r="BL19" s="626"/>
      <c r="BM19" s="626"/>
      <c r="BN19" s="627"/>
      <c r="BO19" s="628">
        <v>5.3</v>
      </c>
      <c r="BP19" s="628"/>
      <c r="BQ19" s="628"/>
      <c r="BR19" s="628"/>
      <c r="BS19" s="634" t="s">
        <v>113</v>
      </c>
      <c r="BT19" s="626"/>
      <c r="BU19" s="626"/>
      <c r="BV19" s="626"/>
      <c r="BW19" s="626"/>
      <c r="BX19" s="626"/>
      <c r="BY19" s="626"/>
      <c r="BZ19" s="626"/>
      <c r="CA19" s="626"/>
      <c r="CB19" s="635"/>
      <c r="CD19" s="639" t="s">
        <v>258</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x14ac:dyDescent="0.15">
      <c r="B20" s="622" t="s">
        <v>259</v>
      </c>
      <c r="C20" s="623"/>
      <c r="D20" s="623"/>
      <c r="E20" s="623"/>
      <c r="F20" s="623"/>
      <c r="G20" s="623"/>
      <c r="H20" s="623"/>
      <c r="I20" s="623"/>
      <c r="J20" s="623"/>
      <c r="K20" s="623"/>
      <c r="L20" s="623"/>
      <c r="M20" s="623"/>
      <c r="N20" s="623"/>
      <c r="O20" s="623"/>
      <c r="P20" s="623"/>
      <c r="Q20" s="624"/>
      <c r="R20" s="625">
        <v>5264762</v>
      </c>
      <c r="S20" s="626"/>
      <c r="T20" s="626"/>
      <c r="U20" s="626"/>
      <c r="V20" s="626"/>
      <c r="W20" s="626"/>
      <c r="X20" s="626"/>
      <c r="Y20" s="627"/>
      <c r="Z20" s="628">
        <v>62</v>
      </c>
      <c r="AA20" s="628"/>
      <c r="AB20" s="628"/>
      <c r="AC20" s="628"/>
      <c r="AD20" s="629">
        <v>4778415</v>
      </c>
      <c r="AE20" s="629"/>
      <c r="AF20" s="629"/>
      <c r="AG20" s="629"/>
      <c r="AH20" s="629"/>
      <c r="AI20" s="629"/>
      <c r="AJ20" s="629"/>
      <c r="AK20" s="629"/>
      <c r="AL20" s="630">
        <v>98.8</v>
      </c>
      <c r="AM20" s="631"/>
      <c r="AN20" s="631"/>
      <c r="AO20" s="632"/>
      <c r="AP20" s="622" t="s">
        <v>260</v>
      </c>
      <c r="AQ20" s="623"/>
      <c r="AR20" s="623"/>
      <c r="AS20" s="623"/>
      <c r="AT20" s="623"/>
      <c r="AU20" s="623"/>
      <c r="AV20" s="623"/>
      <c r="AW20" s="623"/>
      <c r="AX20" s="623"/>
      <c r="AY20" s="623"/>
      <c r="AZ20" s="623"/>
      <c r="BA20" s="623"/>
      <c r="BB20" s="623"/>
      <c r="BC20" s="623"/>
      <c r="BD20" s="623"/>
      <c r="BE20" s="623"/>
      <c r="BF20" s="624"/>
      <c r="BG20" s="625">
        <v>158926</v>
      </c>
      <c r="BH20" s="626"/>
      <c r="BI20" s="626"/>
      <c r="BJ20" s="626"/>
      <c r="BK20" s="626"/>
      <c r="BL20" s="626"/>
      <c r="BM20" s="626"/>
      <c r="BN20" s="627"/>
      <c r="BO20" s="628">
        <v>5.3</v>
      </c>
      <c r="BP20" s="628"/>
      <c r="BQ20" s="628"/>
      <c r="BR20" s="628"/>
      <c r="BS20" s="634" t="s">
        <v>113</v>
      </c>
      <c r="BT20" s="626"/>
      <c r="BU20" s="626"/>
      <c r="BV20" s="626"/>
      <c r="BW20" s="626"/>
      <c r="BX20" s="626"/>
      <c r="BY20" s="626"/>
      <c r="BZ20" s="626"/>
      <c r="CA20" s="626"/>
      <c r="CB20" s="635"/>
      <c r="CD20" s="639" t="s">
        <v>261</v>
      </c>
      <c r="CE20" s="640"/>
      <c r="CF20" s="640"/>
      <c r="CG20" s="640"/>
      <c r="CH20" s="640"/>
      <c r="CI20" s="640"/>
      <c r="CJ20" s="640"/>
      <c r="CK20" s="640"/>
      <c r="CL20" s="640"/>
      <c r="CM20" s="640"/>
      <c r="CN20" s="640"/>
      <c r="CO20" s="640"/>
      <c r="CP20" s="640"/>
      <c r="CQ20" s="641"/>
      <c r="CR20" s="625">
        <v>8054834</v>
      </c>
      <c r="CS20" s="626"/>
      <c r="CT20" s="626"/>
      <c r="CU20" s="626"/>
      <c r="CV20" s="626"/>
      <c r="CW20" s="626"/>
      <c r="CX20" s="626"/>
      <c r="CY20" s="627"/>
      <c r="CZ20" s="628">
        <v>100</v>
      </c>
      <c r="DA20" s="628"/>
      <c r="DB20" s="628"/>
      <c r="DC20" s="628"/>
      <c r="DD20" s="634">
        <v>513489</v>
      </c>
      <c r="DE20" s="626"/>
      <c r="DF20" s="626"/>
      <c r="DG20" s="626"/>
      <c r="DH20" s="626"/>
      <c r="DI20" s="626"/>
      <c r="DJ20" s="626"/>
      <c r="DK20" s="626"/>
      <c r="DL20" s="626"/>
      <c r="DM20" s="626"/>
      <c r="DN20" s="626"/>
      <c r="DO20" s="626"/>
      <c r="DP20" s="627"/>
      <c r="DQ20" s="634">
        <v>5666646</v>
      </c>
      <c r="DR20" s="626"/>
      <c r="DS20" s="626"/>
      <c r="DT20" s="626"/>
      <c r="DU20" s="626"/>
      <c r="DV20" s="626"/>
      <c r="DW20" s="626"/>
      <c r="DX20" s="626"/>
      <c r="DY20" s="626"/>
      <c r="DZ20" s="626"/>
      <c r="EA20" s="626"/>
      <c r="EB20" s="626"/>
      <c r="EC20" s="635"/>
    </row>
    <row r="21" spans="2:133" ht="11.25" customHeight="1" x14ac:dyDescent="0.15">
      <c r="B21" s="622" t="s">
        <v>262</v>
      </c>
      <c r="C21" s="623"/>
      <c r="D21" s="623"/>
      <c r="E21" s="623"/>
      <c r="F21" s="623"/>
      <c r="G21" s="623"/>
      <c r="H21" s="623"/>
      <c r="I21" s="623"/>
      <c r="J21" s="623"/>
      <c r="K21" s="623"/>
      <c r="L21" s="623"/>
      <c r="M21" s="623"/>
      <c r="N21" s="623"/>
      <c r="O21" s="623"/>
      <c r="P21" s="623"/>
      <c r="Q21" s="624"/>
      <c r="R21" s="625">
        <v>3441</v>
      </c>
      <c r="S21" s="626"/>
      <c r="T21" s="626"/>
      <c r="U21" s="626"/>
      <c r="V21" s="626"/>
      <c r="W21" s="626"/>
      <c r="X21" s="626"/>
      <c r="Y21" s="627"/>
      <c r="Z21" s="628">
        <v>0</v>
      </c>
      <c r="AA21" s="628"/>
      <c r="AB21" s="628"/>
      <c r="AC21" s="628"/>
      <c r="AD21" s="629">
        <v>3441</v>
      </c>
      <c r="AE21" s="629"/>
      <c r="AF21" s="629"/>
      <c r="AG21" s="629"/>
      <c r="AH21" s="629"/>
      <c r="AI21" s="629"/>
      <c r="AJ21" s="629"/>
      <c r="AK21" s="629"/>
      <c r="AL21" s="630">
        <v>0.1</v>
      </c>
      <c r="AM21" s="631"/>
      <c r="AN21" s="631"/>
      <c r="AO21" s="632"/>
      <c r="AP21" s="642" t="s">
        <v>263</v>
      </c>
      <c r="AQ21" s="643"/>
      <c r="AR21" s="643"/>
      <c r="AS21" s="643"/>
      <c r="AT21" s="643"/>
      <c r="AU21" s="643"/>
      <c r="AV21" s="643"/>
      <c r="AW21" s="643"/>
      <c r="AX21" s="643"/>
      <c r="AY21" s="643"/>
      <c r="AZ21" s="643"/>
      <c r="BA21" s="643"/>
      <c r="BB21" s="643"/>
      <c r="BC21" s="643"/>
      <c r="BD21" s="643"/>
      <c r="BE21" s="643"/>
      <c r="BF21" s="644"/>
      <c r="BG21" s="625" t="s">
        <v>113</v>
      </c>
      <c r="BH21" s="626"/>
      <c r="BI21" s="626"/>
      <c r="BJ21" s="626"/>
      <c r="BK21" s="626"/>
      <c r="BL21" s="626"/>
      <c r="BM21" s="626"/>
      <c r="BN21" s="627"/>
      <c r="BO21" s="628" t="s">
        <v>113</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264</v>
      </c>
      <c r="C22" s="623"/>
      <c r="D22" s="623"/>
      <c r="E22" s="623"/>
      <c r="F22" s="623"/>
      <c r="G22" s="623"/>
      <c r="H22" s="623"/>
      <c r="I22" s="623"/>
      <c r="J22" s="623"/>
      <c r="K22" s="623"/>
      <c r="L22" s="623"/>
      <c r="M22" s="623"/>
      <c r="N22" s="623"/>
      <c r="O22" s="623"/>
      <c r="P22" s="623"/>
      <c r="Q22" s="624"/>
      <c r="R22" s="625">
        <v>141454</v>
      </c>
      <c r="S22" s="626"/>
      <c r="T22" s="626"/>
      <c r="U22" s="626"/>
      <c r="V22" s="626"/>
      <c r="W22" s="626"/>
      <c r="X22" s="626"/>
      <c r="Y22" s="627"/>
      <c r="Z22" s="628">
        <v>1.7</v>
      </c>
      <c r="AA22" s="628"/>
      <c r="AB22" s="628"/>
      <c r="AC22" s="628"/>
      <c r="AD22" s="629" t="s">
        <v>113</v>
      </c>
      <c r="AE22" s="629"/>
      <c r="AF22" s="629"/>
      <c r="AG22" s="629"/>
      <c r="AH22" s="629"/>
      <c r="AI22" s="629"/>
      <c r="AJ22" s="629"/>
      <c r="AK22" s="629"/>
      <c r="AL22" s="630" t="s">
        <v>113</v>
      </c>
      <c r="AM22" s="631"/>
      <c r="AN22" s="631"/>
      <c r="AO22" s="632"/>
      <c r="AP22" s="642" t="s">
        <v>265</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266</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267</v>
      </c>
      <c r="C23" s="623"/>
      <c r="D23" s="623"/>
      <c r="E23" s="623"/>
      <c r="F23" s="623"/>
      <c r="G23" s="623"/>
      <c r="H23" s="623"/>
      <c r="I23" s="623"/>
      <c r="J23" s="623"/>
      <c r="K23" s="623"/>
      <c r="L23" s="623"/>
      <c r="M23" s="623"/>
      <c r="N23" s="623"/>
      <c r="O23" s="623"/>
      <c r="P23" s="623"/>
      <c r="Q23" s="624"/>
      <c r="R23" s="625">
        <v>241645</v>
      </c>
      <c r="S23" s="626"/>
      <c r="T23" s="626"/>
      <c r="U23" s="626"/>
      <c r="V23" s="626"/>
      <c r="W23" s="626"/>
      <c r="X23" s="626"/>
      <c r="Y23" s="627"/>
      <c r="Z23" s="628">
        <v>2.8</v>
      </c>
      <c r="AA23" s="628"/>
      <c r="AB23" s="628"/>
      <c r="AC23" s="628"/>
      <c r="AD23" s="629">
        <v>33288</v>
      </c>
      <c r="AE23" s="629"/>
      <c r="AF23" s="629"/>
      <c r="AG23" s="629"/>
      <c r="AH23" s="629"/>
      <c r="AI23" s="629"/>
      <c r="AJ23" s="629"/>
      <c r="AK23" s="629"/>
      <c r="AL23" s="630">
        <v>0.7</v>
      </c>
      <c r="AM23" s="631"/>
      <c r="AN23" s="631"/>
      <c r="AO23" s="632"/>
      <c r="AP23" s="642" t="s">
        <v>268</v>
      </c>
      <c r="AQ23" s="643"/>
      <c r="AR23" s="643"/>
      <c r="AS23" s="643"/>
      <c r="AT23" s="643"/>
      <c r="AU23" s="643"/>
      <c r="AV23" s="643"/>
      <c r="AW23" s="643"/>
      <c r="AX23" s="643"/>
      <c r="AY23" s="643"/>
      <c r="AZ23" s="643"/>
      <c r="BA23" s="643"/>
      <c r="BB23" s="643"/>
      <c r="BC23" s="643"/>
      <c r="BD23" s="643"/>
      <c r="BE23" s="643"/>
      <c r="BF23" s="644"/>
      <c r="BG23" s="625">
        <v>158926</v>
      </c>
      <c r="BH23" s="626"/>
      <c r="BI23" s="626"/>
      <c r="BJ23" s="626"/>
      <c r="BK23" s="626"/>
      <c r="BL23" s="626"/>
      <c r="BM23" s="626"/>
      <c r="BN23" s="627"/>
      <c r="BO23" s="628">
        <v>5.3</v>
      </c>
      <c r="BP23" s="628"/>
      <c r="BQ23" s="628"/>
      <c r="BR23" s="628"/>
      <c r="BS23" s="634" t="s">
        <v>113</v>
      </c>
      <c r="BT23" s="626"/>
      <c r="BU23" s="626"/>
      <c r="BV23" s="626"/>
      <c r="BW23" s="626"/>
      <c r="BX23" s="626"/>
      <c r="BY23" s="626"/>
      <c r="BZ23" s="626"/>
      <c r="CA23" s="626"/>
      <c r="CB23" s="635"/>
      <c r="CD23" s="607" t="s">
        <v>207</v>
      </c>
      <c r="CE23" s="608"/>
      <c r="CF23" s="608"/>
      <c r="CG23" s="608"/>
      <c r="CH23" s="608"/>
      <c r="CI23" s="608"/>
      <c r="CJ23" s="608"/>
      <c r="CK23" s="608"/>
      <c r="CL23" s="608"/>
      <c r="CM23" s="608"/>
      <c r="CN23" s="608"/>
      <c r="CO23" s="608"/>
      <c r="CP23" s="608"/>
      <c r="CQ23" s="609"/>
      <c r="CR23" s="607" t="s">
        <v>269</v>
      </c>
      <c r="CS23" s="608"/>
      <c r="CT23" s="608"/>
      <c r="CU23" s="608"/>
      <c r="CV23" s="608"/>
      <c r="CW23" s="608"/>
      <c r="CX23" s="608"/>
      <c r="CY23" s="609"/>
      <c r="CZ23" s="607" t="s">
        <v>270</v>
      </c>
      <c r="DA23" s="608"/>
      <c r="DB23" s="608"/>
      <c r="DC23" s="609"/>
      <c r="DD23" s="607" t="s">
        <v>271</v>
      </c>
      <c r="DE23" s="608"/>
      <c r="DF23" s="608"/>
      <c r="DG23" s="608"/>
      <c r="DH23" s="608"/>
      <c r="DI23" s="608"/>
      <c r="DJ23" s="608"/>
      <c r="DK23" s="609"/>
      <c r="DL23" s="648" t="s">
        <v>272</v>
      </c>
      <c r="DM23" s="649"/>
      <c r="DN23" s="649"/>
      <c r="DO23" s="649"/>
      <c r="DP23" s="649"/>
      <c r="DQ23" s="649"/>
      <c r="DR23" s="649"/>
      <c r="DS23" s="649"/>
      <c r="DT23" s="649"/>
      <c r="DU23" s="649"/>
      <c r="DV23" s="650"/>
      <c r="DW23" s="607" t="s">
        <v>273</v>
      </c>
      <c r="DX23" s="608"/>
      <c r="DY23" s="608"/>
      <c r="DZ23" s="608"/>
      <c r="EA23" s="608"/>
      <c r="EB23" s="608"/>
      <c r="EC23" s="609"/>
    </row>
    <row r="24" spans="2:133" ht="11.25" customHeight="1" x14ac:dyDescent="0.15">
      <c r="B24" s="622" t="s">
        <v>274</v>
      </c>
      <c r="C24" s="623"/>
      <c r="D24" s="623"/>
      <c r="E24" s="623"/>
      <c r="F24" s="623"/>
      <c r="G24" s="623"/>
      <c r="H24" s="623"/>
      <c r="I24" s="623"/>
      <c r="J24" s="623"/>
      <c r="K24" s="623"/>
      <c r="L24" s="623"/>
      <c r="M24" s="623"/>
      <c r="N24" s="623"/>
      <c r="O24" s="623"/>
      <c r="P24" s="623"/>
      <c r="Q24" s="624"/>
      <c r="R24" s="625">
        <v>8944</v>
      </c>
      <c r="S24" s="626"/>
      <c r="T24" s="626"/>
      <c r="U24" s="626"/>
      <c r="V24" s="626"/>
      <c r="W24" s="626"/>
      <c r="X24" s="626"/>
      <c r="Y24" s="627"/>
      <c r="Z24" s="628">
        <v>0.1</v>
      </c>
      <c r="AA24" s="628"/>
      <c r="AB24" s="628"/>
      <c r="AC24" s="628"/>
      <c r="AD24" s="629" t="s">
        <v>113</v>
      </c>
      <c r="AE24" s="629"/>
      <c r="AF24" s="629"/>
      <c r="AG24" s="629"/>
      <c r="AH24" s="629"/>
      <c r="AI24" s="629"/>
      <c r="AJ24" s="629"/>
      <c r="AK24" s="629"/>
      <c r="AL24" s="630" t="s">
        <v>113</v>
      </c>
      <c r="AM24" s="631"/>
      <c r="AN24" s="631"/>
      <c r="AO24" s="632"/>
      <c r="AP24" s="642" t="s">
        <v>275</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276</v>
      </c>
      <c r="CE24" s="637"/>
      <c r="CF24" s="637"/>
      <c r="CG24" s="637"/>
      <c r="CH24" s="637"/>
      <c r="CI24" s="637"/>
      <c r="CJ24" s="637"/>
      <c r="CK24" s="637"/>
      <c r="CL24" s="637"/>
      <c r="CM24" s="637"/>
      <c r="CN24" s="637"/>
      <c r="CO24" s="637"/>
      <c r="CP24" s="637"/>
      <c r="CQ24" s="638"/>
      <c r="CR24" s="614">
        <v>3551925</v>
      </c>
      <c r="CS24" s="615"/>
      <c r="CT24" s="615"/>
      <c r="CU24" s="615"/>
      <c r="CV24" s="615"/>
      <c r="CW24" s="615"/>
      <c r="CX24" s="615"/>
      <c r="CY24" s="616"/>
      <c r="CZ24" s="652">
        <v>44.1</v>
      </c>
      <c r="DA24" s="653"/>
      <c r="DB24" s="653"/>
      <c r="DC24" s="654"/>
      <c r="DD24" s="651">
        <v>2320325</v>
      </c>
      <c r="DE24" s="615"/>
      <c r="DF24" s="615"/>
      <c r="DG24" s="615"/>
      <c r="DH24" s="615"/>
      <c r="DI24" s="615"/>
      <c r="DJ24" s="615"/>
      <c r="DK24" s="616"/>
      <c r="DL24" s="651">
        <v>2278958</v>
      </c>
      <c r="DM24" s="615"/>
      <c r="DN24" s="615"/>
      <c r="DO24" s="615"/>
      <c r="DP24" s="615"/>
      <c r="DQ24" s="615"/>
      <c r="DR24" s="615"/>
      <c r="DS24" s="615"/>
      <c r="DT24" s="615"/>
      <c r="DU24" s="615"/>
      <c r="DV24" s="616"/>
      <c r="DW24" s="619">
        <v>44.2</v>
      </c>
      <c r="DX24" s="620"/>
      <c r="DY24" s="620"/>
      <c r="DZ24" s="620"/>
      <c r="EA24" s="620"/>
      <c r="EB24" s="620"/>
      <c r="EC24" s="621"/>
    </row>
    <row r="25" spans="2:133" ht="11.25" customHeight="1" x14ac:dyDescent="0.15">
      <c r="B25" s="622" t="s">
        <v>277</v>
      </c>
      <c r="C25" s="623"/>
      <c r="D25" s="623"/>
      <c r="E25" s="623"/>
      <c r="F25" s="623"/>
      <c r="G25" s="623"/>
      <c r="H25" s="623"/>
      <c r="I25" s="623"/>
      <c r="J25" s="623"/>
      <c r="K25" s="623"/>
      <c r="L25" s="623"/>
      <c r="M25" s="623"/>
      <c r="N25" s="623"/>
      <c r="O25" s="623"/>
      <c r="P25" s="623"/>
      <c r="Q25" s="624"/>
      <c r="R25" s="625">
        <v>882955</v>
      </c>
      <c r="S25" s="626"/>
      <c r="T25" s="626"/>
      <c r="U25" s="626"/>
      <c r="V25" s="626"/>
      <c r="W25" s="626"/>
      <c r="X25" s="626"/>
      <c r="Y25" s="627"/>
      <c r="Z25" s="628">
        <v>10.4</v>
      </c>
      <c r="AA25" s="628"/>
      <c r="AB25" s="628"/>
      <c r="AC25" s="628"/>
      <c r="AD25" s="629" t="s">
        <v>113</v>
      </c>
      <c r="AE25" s="629"/>
      <c r="AF25" s="629"/>
      <c r="AG25" s="629"/>
      <c r="AH25" s="629"/>
      <c r="AI25" s="629"/>
      <c r="AJ25" s="629"/>
      <c r="AK25" s="629"/>
      <c r="AL25" s="630" t="s">
        <v>113</v>
      </c>
      <c r="AM25" s="631"/>
      <c r="AN25" s="631"/>
      <c r="AO25" s="632"/>
      <c r="AP25" s="642" t="s">
        <v>278</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279</v>
      </c>
      <c r="CE25" s="640"/>
      <c r="CF25" s="640"/>
      <c r="CG25" s="640"/>
      <c r="CH25" s="640"/>
      <c r="CI25" s="640"/>
      <c r="CJ25" s="640"/>
      <c r="CK25" s="640"/>
      <c r="CL25" s="640"/>
      <c r="CM25" s="640"/>
      <c r="CN25" s="640"/>
      <c r="CO25" s="640"/>
      <c r="CP25" s="640"/>
      <c r="CQ25" s="641"/>
      <c r="CR25" s="625">
        <v>1289373</v>
      </c>
      <c r="CS25" s="657"/>
      <c r="CT25" s="657"/>
      <c r="CU25" s="657"/>
      <c r="CV25" s="657"/>
      <c r="CW25" s="657"/>
      <c r="CX25" s="657"/>
      <c r="CY25" s="658"/>
      <c r="CZ25" s="659">
        <v>16</v>
      </c>
      <c r="DA25" s="660"/>
      <c r="DB25" s="660"/>
      <c r="DC25" s="661"/>
      <c r="DD25" s="634">
        <v>1219434</v>
      </c>
      <c r="DE25" s="657"/>
      <c r="DF25" s="657"/>
      <c r="DG25" s="657"/>
      <c r="DH25" s="657"/>
      <c r="DI25" s="657"/>
      <c r="DJ25" s="657"/>
      <c r="DK25" s="658"/>
      <c r="DL25" s="634">
        <v>1179396</v>
      </c>
      <c r="DM25" s="657"/>
      <c r="DN25" s="657"/>
      <c r="DO25" s="657"/>
      <c r="DP25" s="657"/>
      <c r="DQ25" s="657"/>
      <c r="DR25" s="657"/>
      <c r="DS25" s="657"/>
      <c r="DT25" s="657"/>
      <c r="DU25" s="657"/>
      <c r="DV25" s="658"/>
      <c r="DW25" s="630">
        <v>22.9</v>
      </c>
      <c r="DX25" s="655"/>
      <c r="DY25" s="655"/>
      <c r="DZ25" s="655"/>
      <c r="EA25" s="655"/>
      <c r="EB25" s="655"/>
      <c r="EC25" s="656"/>
    </row>
    <row r="26" spans="2:133" ht="11.25" customHeight="1" x14ac:dyDescent="0.15">
      <c r="B26" s="662" t="s">
        <v>280</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281</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282</v>
      </c>
      <c r="CE26" s="640"/>
      <c r="CF26" s="640"/>
      <c r="CG26" s="640"/>
      <c r="CH26" s="640"/>
      <c r="CI26" s="640"/>
      <c r="CJ26" s="640"/>
      <c r="CK26" s="640"/>
      <c r="CL26" s="640"/>
      <c r="CM26" s="640"/>
      <c r="CN26" s="640"/>
      <c r="CO26" s="640"/>
      <c r="CP26" s="640"/>
      <c r="CQ26" s="641"/>
      <c r="CR26" s="625">
        <v>828014</v>
      </c>
      <c r="CS26" s="626"/>
      <c r="CT26" s="626"/>
      <c r="CU26" s="626"/>
      <c r="CV26" s="626"/>
      <c r="CW26" s="626"/>
      <c r="CX26" s="626"/>
      <c r="CY26" s="627"/>
      <c r="CZ26" s="659">
        <v>10.3</v>
      </c>
      <c r="DA26" s="660"/>
      <c r="DB26" s="660"/>
      <c r="DC26" s="661"/>
      <c r="DD26" s="634">
        <v>761322</v>
      </c>
      <c r="DE26" s="626"/>
      <c r="DF26" s="626"/>
      <c r="DG26" s="626"/>
      <c r="DH26" s="626"/>
      <c r="DI26" s="626"/>
      <c r="DJ26" s="626"/>
      <c r="DK26" s="627"/>
      <c r="DL26" s="634" t="s">
        <v>219</v>
      </c>
      <c r="DM26" s="626"/>
      <c r="DN26" s="626"/>
      <c r="DO26" s="626"/>
      <c r="DP26" s="626"/>
      <c r="DQ26" s="626"/>
      <c r="DR26" s="626"/>
      <c r="DS26" s="626"/>
      <c r="DT26" s="626"/>
      <c r="DU26" s="626"/>
      <c r="DV26" s="627"/>
      <c r="DW26" s="630" t="s">
        <v>219</v>
      </c>
      <c r="DX26" s="655"/>
      <c r="DY26" s="655"/>
      <c r="DZ26" s="655"/>
      <c r="EA26" s="655"/>
      <c r="EB26" s="655"/>
      <c r="EC26" s="656"/>
    </row>
    <row r="27" spans="2:133" ht="11.25" customHeight="1" x14ac:dyDescent="0.15">
      <c r="B27" s="622" t="s">
        <v>283</v>
      </c>
      <c r="C27" s="623"/>
      <c r="D27" s="623"/>
      <c r="E27" s="623"/>
      <c r="F27" s="623"/>
      <c r="G27" s="623"/>
      <c r="H27" s="623"/>
      <c r="I27" s="623"/>
      <c r="J27" s="623"/>
      <c r="K27" s="623"/>
      <c r="L27" s="623"/>
      <c r="M27" s="623"/>
      <c r="N27" s="623"/>
      <c r="O27" s="623"/>
      <c r="P27" s="623"/>
      <c r="Q27" s="624"/>
      <c r="R27" s="625">
        <v>545395</v>
      </c>
      <c r="S27" s="626"/>
      <c r="T27" s="626"/>
      <c r="U27" s="626"/>
      <c r="V27" s="626"/>
      <c r="W27" s="626"/>
      <c r="X27" s="626"/>
      <c r="Y27" s="627"/>
      <c r="Z27" s="628">
        <v>6.4</v>
      </c>
      <c r="AA27" s="628"/>
      <c r="AB27" s="628"/>
      <c r="AC27" s="628"/>
      <c r="AD27" s="629" t="s">
        <v>113</v>
      </c>
      <c r="AE27" s="629"/>
      <c r="AF27" s="629"/>
      <c r="AG27" s="629"/>
      <c r="AH27" s="629"/>
      <c r="AI27" s="629"/>
      <c r="AJ27" s="629"/>
      <c r="AK27" s="629"/>
      <c r="AL27" s="630" t="s">
        <v>113</v>
      </c>
      <c r="AM27" s="631"/>
      <c r="AN27" s="631"/>
      <c r="AO27" s="632"/>
      <c r="AP27" s="622" t="s">
        <v>284</v>
      </c>
      <c r="AQ27" s="623"/>
      <c r="AR27" s="623"/>
      <c r="AS27" s="623"/>
      <c r="AT27" s="623"/>
      <c r="AU27" s="623"/>
      <c r="AV27" s="623"/>
      <c r="AW27" s="623"/>
      <c r="AX27" s="623"/>
      <c r="AY27" s="623"/>
      <c r="AZ27" s="623"/>
      <c r="BA27" s="623"/>
      <c r="BB27" s="623"/>
      <c r="BC27" s="623"/>
      <c r="BD27" s="623"/>
      <c r="BE27" s="623"/>
      <c r="BF27" s="624"/>
      <c r="BG27" s="625">
        <v>3019119</v>
      </c>
      <c r="BH27" s="626"/>
      <c r="BI27" s="626"/>
      <c r="BJ27" s="626"/>
      <c r="BK27" s="626"/>
      <c r="BL27" s="626"/>
      <c r="BM27" s="626"/>
      <c r="BN27" s="627"/>
      <c r="BO27" s="628">
        <v>100</v>
      </c>
      <c r="BP27" s="628"/>
      <c r="BQ27" s="628"/>
      <c r="BR27" s="628"/>
      <c r="BS27" s="634">
        <v>27675</v>
      </c>
      <c r="BT27" s="626"/>
      <c r="BU27" s="626"/>
      <c r="BV27" s="626"/>
      <c r="BW27" s="626"/>
      <c r="BX27" s="626"/>
      <c r="BY27" s="626"/>
      <c r="BZ27" s="626"/>
      <c r="CA27" s="626"/>
      <c r="CB27" s="635"/>
      <c r="CD27" s="639" t="s">
        <v>285</v>
      </c>
      <c r="CE27" s="640"/>
      <c r="CF27" s="640"/>
      <c r="CG27" s="640"/>
      <c r="CH27" s="640"/>
      <c r="CI27" s="640"/>
      <c r="CJ27" s="640"/>
      <c r="CK27" s="640"/>
      <c r="CL27" s="640"/>
      <c r="CM27" s="640"/>
      <c r="CN27" s="640"/>
      <c r="CO27" s="640"/>
      <c r="CP27" s="640"/>
      <c r="CQ27" s="641"/>
      <c r="CR27" s="625">
        <v>1491239</v>
      </c>
      <c r="CS27" s="657"/>
      <c r="CT27" s="657"/>
      <c r="CU27" s="657"/>
      <c r="CV27" s="657"/>
      <c r="CW27" s="657"/>
      <c r="CX27" s="657"/>
      <c r="CY27" s="658"/>
      <c r="CZ27" s="659">
        <v>18.5</v>
      </c>
      <c r="DA27" s="660"/>
      <c r="DB27" s="660"/>
      <c r="DC27" s="661"/>
      <c r="DD27" s="634">
        <v>426340</v>
      </c>
      <c r="DE27" s="657"/>
      <c r="DF27" s="657"/>
      <c r="DG27" s="657"/>
      <c r="DH27" s="657"/>
      <c r="DI27" s="657"/>
      <c r="DJ27" s="657"/>
      <c r="DK27" s="658"/>
      <c r="DL27" s="634">
        <v>425011</v>
      </c>
      <c r="DM27" s="657"/>
      <c r="DN27" s="657"/>
      <c r="DO27" s="657"/>
      <c r="DP27" s="657"/>
      <c r="DQ27" s="657"/>
      <c r="DR27" s="657"/>
      <c r="DS27" s="657"/>
      <c r="DT27" s="657"/>
      <c r="DU27" s="657"/>
      <c r="DV27" s="658"/>
      <c r="DW27" s="630">
        <v>8.1999999999999993</v>
      </c>
      <c r="DX27" s="655"/>
      <c r="DY27" s="655"/>
      <c r="DZ27" s="655"/>
      <c r="EA27" s="655"/>
      <c r="EB27" s="655"/>
      <c r="EC27" s="656"/>
    </row>
    <row r="28" spans="2:133" ht="11.25" customHeight="1" x14ac:dyDescent="0.15">
      <c r="B28" s="622" t="s">
        <v>286</v>
      </c>
      <c r="C28" s="623"/>
      <c r="D28" s="623"/>
      <c r="E28" s="623"/>
      <c r="F28" s="623"/>
      <c r="G28" s="623"/>
      <c r="H28" s="623"/>
      <c r="I28" s="623"/>
      <c r="J28" s="623"/>
      <c r="K28" s="623"/>
      <c r="L28" s="623"/>
      <c r="M28" s="623"/>
      <c r="N28" s="623"/>
      <c r="O28" s="623"/>
      <c r="P28" s="623"/>
      <c r="Q28" s="624"/>
      <c r="R28" s="625">
        <v>22479</v>
      </c>
      <c r="S28" s="626"/>
      <c r="T28" s="626"/>
      <c r="U28" s="626"/>
      <c r="V28" s="626"/>
      <c r="W28" s="626"/>
      <c r="X28" s="626"/>
      <c r="Y28" s="627"/>
      <c r="Z28" s="628">
        <v>0.3</v>
      </c>
      <c r="AA28" s="628"/>
      <c r="AB28" s="628"/>
      <c r="AC28" s="628"/>
      <c r="AD28" s="629">
        <v>5574</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287</v>
      </c>
      <c r="CE28" s="640"/>
      <c r="CF28" s="640"/>
      <c r="CG28" s="640"/>
      <c r="CH28" s="640"/>
      <c r="CI28" s="640"/>
      <c r="CJ28" s="640"/>
      <c r="CK28" s="640"/>
      <c r="CL28" s="640"/>
      <c r="CM28" s="640"/>
      <c r="CN28" s="640"/>
      <c r="CO28" s="640"/>
      <c r="CP28" s="640"/>
      <c r="CQ28" s="641"/>
      <c r="CR28" s="625">
        <v>771313</v>
      </c>
      <c r="CS28" s="626"/>
      <c r="CT28" s="626"/>
      <c r="CU28" s="626"/>
      <c r="CV28" s="626"/>
      <c r="CW28" s="626"/>
      <c r="CX28" s="626"/>
      <c r="CY28" s="627"/>
      <c r="CZ28" s="659">
        <v>9.6</v>
      </c>
      <c r="DA28" s="660"/>
      <c r="DB28" s="660"/>
      <c r="DC28" s="661"/>
      <c r="DD28" s="634">
        <v>674551</v>
      </c>
      <c r="DE28" s="626"/>
      <c r="DF28" s="626"/>
      <c r="DG28" s="626"/>
      <c r="DH28" s="626"/>
      <c r="DI28" s="626"/>
      <c r="DJ28" s="626"/>
      <c r="DK28" s="627"/>
      <c r="DL28" s="634">
        <v>674551</v>
      </c>
      <c r="DM28" s="626"/>
      <c r="DN28" s="626"/>
      <c r="DO28" s="626"/>
      <c r="DP28" s="626"/>
      <c r="DQ28" s="626"/>
      <c r="DR28" s="626"/>
      <c r="DS28" s="626"/>
      <c r="DT28" s="626"/>
      <c r="DU28" s="626"/>
      <c r="DV28" s="627"/>
      <c r="DW28" s="630">
        <v>13.1</v>
      </c>
      <c r="DX28" s="655"/>
      <c r="DY28" s="655"/>
      <c r="DZ28" s="655"/>
      <c r="EA28" s="655"/>
      <c r="EB28" s="655"/>
      <c r="EC28" s="656"/>
    </row>
    <row r="29" spans="2:133" ht="11.25" customHeight="1" x14ac:dyDescent="0.15">
      <c r="B29" s="622" t="s">
        <v>288</v>
      </c>
      <c r="C29" s="623"/>
      <c r="D29" s="623"/>
      <c r="E29" s="623"/>
      <c r="F29" s="623"/>
      <c r="G29" s="623"/>
      <c r="H29" s="623"/>
      <c r="I29" s="623"/>
      <c r="J29" s="623"/>
      <c r="K29" s="623"/>
      <c r="L29" s="623"/>
      <c r="M29" s="623"/>
      <c r="N29" s="623"/>
      <c r="O29" s="623"/>
      <c r="P29" s="623"/>
      <c r="Q29" s="624"/>
      <c r="R29" s="625">
        <v>292451</v>
      </c>
      <c r="S29" s="626"/>
      <c r="T29" s="626"/>
      <c r="U29" s="626"/>
      <c r="V29" s="626"/>
      <c r="W29" s="626"/>
      <c r="X29" s="626"/>
      <c r="Y29" s="627"/>
      <c r="Z29" s="628">
        <v>3.4</v>
      </c>
      <c r="AA29" s="628"/>
      <c r="AB29" s="628"/>
      <c r="AC29" s="628"/>
      <c r="AD29" s="629" t="s">
        <v>113</v>
      </c>
      <c r="AE29" s="629"/>
      <c r="AF29" s="629"/>
      <c r="AG29" s="629"/>
      <c r="AH29" s="629"/>
      <c r="AI29" s="629"/>
      <c r="AJ29" s="629"/>
      <c r="AK29" s="629"/>
      <c r="AL29" s="630" t="s">
        <v>113</v>
      </c>
      <c r="AM29" s="631"/>
      <c r="AN29" s="631"/>
      <c r="AO29" s="632"/>
      <c r="AP29" s="604" t="s">
        <v>207</v>
      </c>
      <c r="AQ29" s="605"/>
      <c r="AR29" s="605"/>
      <c r="AS29" s="605"/>
      <c r="AT29" s="605"/>
      <c r="AU29" s="605"/>
      <c r="AV29" s="605"/>
      <c r="AW29" s="605"/>
      <c r="AX29" s="605"/>
      <c r="AY29" s="605"/>
      <c r="AZ29" s="605"/>
      <c r="BA29" s="605"/>
      <c r="BB29" s="605"/>
      <c r="BC29" s="605"/>
      <c r="BD29" s="605"/>
      <c r="BE29" s="605"/>
      <c r="BF29" s="606"/>
      <c r="BG29" s="604" t="s">
        <v>289</v>
      </c>
      <c r="BH29" s="666"/>
      <c r="BI29" s="666"/>
      <c r="BJ29" s="666"/>
      <c r="BK29" s="666"/>
      <c r="BL29" s="666"/>
      <c r="BM29" s="666"/>
      <c r="BN29" s="666"/>
      <c r="BO29" s="666"/>
      <c r="BP29" s="666"/>
      <c r="BQ29" s="667"/>
      <c r="BR29" s="604" t="s">
        <v>290</v>
      </c>
      <c r="BS29" s="666"/>
      <c r="BT29" s="666"/>
      <c r="BU29" s="666"/>
      <c r="BV29" s="666"/>
      <c r="BW29" s="666"/>
      <c r="BX29" s="666"/>
      <c r="BY29" s="666"/>
      <c r="BZ29" s="666"/>
      <c r="CA29" s="666"/>
      <c r="CB29" s="667"/>
      <c r="CD29" s="686" t="s">
        <v>291</v>
      </c>
      <c r="CE29" s="687"/>
      <c r="CF29" s="639" t="s">
        <v>59</v>
      </c>
      <c r="CG29" s="640"/>
      <c r="CH29" s="640"/>
      <c r="CI29" s="640"/>
      <c r="CJ29" s="640"/>
      <c r="CK29" s="640"/>
      <c r="CL29" s="640"/>
      <c r="CM29" s="640"/>
      <c r="CN29" s="640"/>
      <c r="CO29" s="640"/>
      <c r="CP29" s="640"/>
      <c r="CQ29" s="641"/>
      <c r="CR29" s="625">
        <v>771307</v>
      </c>
      <c r="CS29" s="657"/>
      <c r="CT29" s="657"/>
      <c r="CU29" s="657"/>
      <c r="CV29" s="657"/>
      <c r="CW29" s="657"/>
      <c r="CX29" s="657"/>
      <c r="CY29" s="658"/>
      <c r="CZ29" s="659">
        <v>9.6</v>
      </c>
      <c r="DA29" s="660"/>
      <c r="DB29" s="660"/>
      <c r="DC29" s="661"/>
      <c r="DD29" s="634">
        <v>674545</v>
      </c>
      <c r="DE29" s="657"/>
      <c r="DF29" s="657"/>
      <c r="DG29" s="657"/>
      <c r="DH29" s="657"/>
      <c r="DI29" s="657"/>
      <c r="DJ29" s="657"/>
      <c r="DK29" s="658"/>
      <c r="DL29" s="634">
        <v>674545</v>
      </c>
      <c r="DM29" s="657"/>
      <c r="DN29" s="657"/>
      <c r="DO29" s="657"/>
      <c r="DP29" s="657"/>
      <c r="DQ29" s="657"/>
      <c r="DR29" s="657"/>
      <c r="DS29" s="657"/>
      <c r="DT29" s="657"/>
      <c r="DU29" s="657"/>
      <c r="DV29" s="658"/>
      <c r="DW29" s="630">
        <v>13.1</v>
      </c>
      <c r="DX29" s="655"/>
      <c r="DY29" s="655"/>
      <c r="DZ29" s="655"/>
      <c r="EA29" s="655"/>
      <c r="EB29" s="655"/>
      <c r="EC29" s="656"/>
    </row>
    <row r="30" spans="2:133" ht="11.25" customHeight="1" x14ac:dyDescent="0.15">
      <c r="B30" s="622" t="s">
        <v>292</v>
      </c>
      <c r="C30" s="623"/>
      <c r="D30" s="623"/>
      <c r="E30" s="623"/>
      <c r="F30" s="623"/>
      <c r="G30" s="623"/>
      <c r="H30" s="623"/>
      <c r="I30" s="623"/>
      <c r="J30" s="623"/>
      <c r="K30" s="623"/>
      <c r="L30" s="623"/>
      <c r="M30" s="623"/>
      <c r="N30" s="623"/>
      <c r="O30" s="623"/>
      <c r="P30" s="623"/>
      <c r="Q30" s="624"/>
      <c r="R30" s="625">
        <v>98903</v>
      </c>
      <c r="S30" s="626"/>
      <c r="T30" s="626"/>
      <c r="U30" s="626"/>
      <c r="V30" s="626"/>
      <c r="W30" s="626"/>
      <c r="X30" s="626"/>
      <c r="Y30" s="627"/>
      <c r="Z30" s="628">
        <v>1.2</v>
      </c>
      <c r="AA30" s="628"/>
      <c r="AB30" s="628"/>
      <c r="AC30" s="628"/>
      <c r="AD30" s="629" t="s">
        <v>113</v>
      </c>
      <c r="AE30" s="629"/>
      <c r="AF30" s="629"/>
      <c r="AG30" s="629"/>
      <c r="AH30" s="629"/>
      <c r="AI30" s="629"/>
      <c r="AJ30" s="629"/>
      <c r="AK30" s="629"/>
      <c r="AL30" s="630" t="s">
        <v>113</v>
      </c>
      <c r="AM30" s="631"/>
      <c r="AN30" s="631"/>
      <c r="AO30" s="632"/>
      <c r="AP30" s="671" t="s">
        <v>293</v>
      </c>
      <c r="AQ30" s="672"/>
      <c r="AR30" s="672"/>
      <c r="AS30" s="672"/>
      <c r="AT30" s="677" t="s">
        <v>294</v>
      </c>
      <c r="AU30" s="184"/>
      <c r="AV30" s="184"/>
      <c r="AW30" s="184"/>
      <c r="AX30" s="611" t="s">
        <v>173</v>
      </c>
      <c r="AY30" s="612"/>
      <c r="AZ30" s="612"/>
      <c r="BA30" s="612"/>
      <c r="BB30" s="612"/>
      <c r="BC30" s="612"/>
      <c r="BD30" s="612"/>
      <c r="BE30" s="612"/>
      <c r="BF30" s="613"/>
      <c r="BG30" s="683">
        <v>99.9</v>
      </c>
      <c r="BH30" s="684"/>
      <c r="BI30" s="684"/>
      <c r="BJ30" s="684"/>
      <c r="BK30" s="684"/>
      <c r="BL30" s="684"/>
      <c r="BM30" s="620">
        <v>99.3</v>
      </c>
      <c r="BN30" s="684"/>
      <c r="BO30" s="684"/>
      <c r="BP30" s="684"/>
      <c r="BQ30" s="685"/>
      <c r="BR30" s="683">
        <v>99.9</v>
      </c>
      <c r="BS30" s="684"/>
      <c r="BT30" s="684"/>
      <c r="BU30" s="684"/>
      <c r="BV30" s="684"/>
      <c r="BW30" s="684"/>
      <c r="BX30" s="620">
        <v>99.1</v>
      </c>
      <c r="BY30" s="684"/>
      <c r="BZ30" s="684"/>
      <c r="CA30" s="684"/>
      <c r="CB30" s="685"/>
      <c r="CD30" s="688"/>
      <c r="CE30" s="689"/>
      <c r="CF30" s="639" t="s">
        <v>295</v>
      </c>
      <c r="CG30" s="640"/>
      <c r="CH30" s="640"/>
      <c r="CI30" s="640"/>
      <c r="CJ30" s="640"/>
      <c r="CK30" s="640"/>
      <c r="CL30" s="640"/>
      <c r="CM30" s="640"/>
      <c r="CN30" s="640"/>
      <c r="CO30" s="640"/>
      <c r="CP30" s="640"/>
      <c r="CQ30" s="641"/>
      <c r="CR30" s="625">
        <v>711888</v>
      </c>
      <c r="CS30" s="626"/>
      <c r="CT30" s="626"/>
      <c r="CU30" s="626"/>
      <c r="CV30" s="626"/>
      <c r="CW30" s="626"/>
      <c r="CX30" s="626"/>
      <c r="CY30" s="627"/>
      <c r="CZ30" s="659">
        <v>8.8000000000000007</v>
      </c>
      <c r="DA30" s="660"/>
      <c r="DB30" s="660"/>
      <c r="DC30" s="661"/>
      <c r="DD30" s="634">
        <v>619015</v>
      </c>
      <c r="DE30" s="626"/>
      <c r="DF30" s="626"/>
      <c r="DG30" s="626"/>
      <c r="DH30" s="626"/>
      <c r="DI30" s="626"/>
      <c r="DJ30" s="626"/>
      <c r="DK30" s="627"/>
      <c r="DL30" s="634">
        <v>619015</v>
      </c>
      <c r="DM30" s="626"/>
      <c r="DN30" s="626"/>
      <c r="DO30" s="626"/>
      <c r="DP30" s="626"/>
      <c r="DQ30" s="626"/>
      <c r="DR30" s="626"/>
      <c r="DS30" s="626"/>
      <c r="DT30" s="626"/>
      <c r="DU30" s="626"/>
      <c r="DV30" s="627"/>
      <c r="DW30" s="630">
        <v>12</v>
      </c>
      <c r="DX30" s="655"/>
      <c r="DY30" s="655"/>
      <c r="DZ30" s="655"/>
      <c r="EA30" s="655"/>
      <c r="EB30" s="655"/>
      <c r="EC30" s="656"/>
    </row>
    <row r="31" spans="2:133" ht="11.25" customHeight="1" x14ac:dyDescent="0.15">
      <c r="B31" s="622" t="s">
        <v>296</v>
      </c>
      <c r="C31" s="623"/>
      <c r="D31" s="623"/>
      <c r="E31" s="623"/>
      <c r="F31" s="623"/>
      <c r="G31" s="623"/>
      <c r="H31" s="623"/>
      <c r="I31" s="623"/>
      <c r="J31" s="623"/>
      <c r="K31" s="623"/>
      <c r="L31" s="623"/>
      <c r="M31" s="623"/>
      <c r="N31" s="623"/>
      <c r="O31" s="623"/>
      <c r="P31" s="623"/>
      <c r="Q31" s="624"/>
      <c r="R31" s="625">
        <v>304163</v>
      </c>
      <c r="S31" s="626"/>
      <c r="T31" s="626"/>
      <c r="U31" s="626"/>
      <c r="V31" s="626"/>
      <c r="W31" s="626"/>
      <c r="X31" s="626"/>
      <c r="Y31" s="627"/>
      <c r="Z31" s="628">
        <v>3.6</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297</v>
      </c>
      <c r="AV31" s="183"/>
      <c r="AW31" s="183"/>
      <c r="AX31" s="622" t="s">
        <v>298</v>
      </c>
      <c r="AY31" s="623"/>
      <c r="AZ31" s="623"/>
      <c r="BA31" s="623"/>
      <c r="BB31" s="623"/>
      <c r="BC31" s="623"/>
      <c r="BD31" s="623"/>
      <c r="BE31" s="623"/>
      <c r="BF31" s="624"/>
      <c r="BG31" s="680">
        <v>99.9</v>
      </c>
      <c r="BH31" s="657"/>
      <c r="BI31" s="657"/>
      <c r="BJ31" s="657"/>
      <c r="BK31" s="657"/>
      <c r="BL31" s="657"/>
      <c r="BM31" s="631">
        <v>99.2</v>
      </c>
      <c r="BN31" s="681"/>
      <c r="BO31" s="681"/>
      <c r="BP31" s="681"/>
      <c r="BQ31" s="682"/>
      <c r="BR31" s="680">
        <v>99.8</v>
      </c>
      <c r="BS31" s="657"/>
      <c r="BT31" s="657"/>
      <c r="BU31" s="657"/>
      <c r="BV31" s="657"/>
      <c r="BW31" s="657"/>
      <c r="BX31" s="631">
        <v>99</v>
      </c>
      <c r="BY31" s="681"/>
      <c r="BZ31" s="681"/>
      <c r="CA31" s="681"/>
      <c r="CB31" s="682"/>
      <c r="CD31" s="688"/>
      <c r="CE31" s="689"/>
      <c r="CF31" s="639" t="s">
        <v>299</v>
      </c>
      <c r="CG31" s="640"/>
      <c r="CH31" s="640"/>
      <c r="CI31" s="640"/>
      <c r="CJ31" s="640"/>
      <c r="CK31" s="640"/>
      <c r="CL31" s="640"/>
      <c r="CM31" s="640"/>
      <c r="CN31" s="640"/>
      <c r="CO31" s="640"/>
      <c r="CP31" s="640"/>
      <c r="CQ31" s="641"/>
      <c r="CR31" s="625">
        <v>59419</v>
      </c>
      <c r="CS31" s="657"/>
      <c r="CT31" s="657"/>
      <c r="CU31" s="657"/>
      <c r="CV31" s="657"/>
      <c r="CW31" s="657"/>
      <c r="CX31" s="657"/>
      <c r="CY31" s="658"/>
      <c r="CZ31" s="659">
        <v>0.7</v>
      </c>
      <c r="DA31" s="660"/>
      <c r="DB31" s="660"/>
      <c r="DC31" s="661"/>
      <c r="DD31" s="634">
        <v>55530</v>
      </c>
      <c r="DE31" s="657"/>
      <c r="DF31" s="657"/>
      <c r="DG31" s="657"/>
      <c r="DH31" s="657"/>
      <c r="DI31" s="657"/>
      <c r="DJ31" s="657"/>
      <c r="DK31" s="658"/>
      <c r="DL31" s="634">
        <v>55530</v>
      </c>
      <c r="DM31" s="657"/>
      <c r="DN31" s="657"/>
      <c r="DO31" s="657"/>
      <c r="DP31" s="657"/>
      <c r="DQ31" s="657"/>
      <c r="DR31" s="657"/>
      <c r="DS31" s="657"/>
      <c r="DT31" s="657"/>
      <c r="DU31" s="657"/>
      <c r="DV31" s="658"/>
      <c r="DW31" s="630">
        <v>1.1000000000000001</v>
      </c>
      <c r="DX31" s="655"/>
      <c r="DY31" s="655"/>
      <c r="DZ31" s="655"/>
      <c r="EA31" s="655"/>
      <c r="EB31" s="655"/>
      <c r="EC31" s="656"/>
    </row>
    <row r="32" spans="2:133" ht="11.25" customHeight="1" x14ac:dyDescent="0.15">
      <c r="B32" s="622" t="s">
        <v>300</v>
      </c>
      <c r="C32" s="623"/>
      <c r="D32" s="623"/>
      <c r="E32" s="623"/>
      <c r="F32" s="623"/>
      <c r="G32" s="623"/>
      <c r="H32" s="623"/>
      <c r="I32" s="623"/>
      <c r="J32" s="623"/>
      <c r="K32" s="623"/>
      <c r="L32" s="623"/>
      <c r="M32" s="623"/>
      <c r="N32" s="623"/>
      <c r="O32" s="623"/>
      <c r="P32" s="623"/>
      <c r="Q32" s="624"/>
      <c r="R32" s="625">
        <v>187517</v>
      </c>
      <c r="S32" s="626"/>
      <c r="T32" s="626"/>
      <c r="U32" s="626"/>
      <c r="V32" s="626"/>
      <c r="W32" s="626"/>
      <c r="X32" s="626"/>
      <c r="Y32" s="627"/>
      <c r="Z32" s="628">
        <v>2.2000000000000002</v>
      </c>
      <c r="AA32" s="628"/>
      <c r="AB32" s="628"/>
      <c r="AC32" s="628"/>
      <c r="AD32" s="629">
        <v>13809</v>
      </c>
      <c r="AE32" s="629"/>
      <c r="AF32" s="629"/>
      <c r="AG32" s="629"/>
      <c r="AH32" s="629"/>
      <c r="AI32" s="629"/>
      <c r="AJ32" s="629"/>
      <c r="AK32" s="629"/>
      <c r="AL32" s="630">
        <v>0.3</v>
      </c>
      <c r="AM32" s="631"/>
      <c r="AN32" s="631"/>
      <c r="AO32" s="632"/>
      <c r="AP32" s="675"/>
      <c r="AQ32" s="676"/>
      <c r="AR32" s="676"/>
      <c r="AS32" s="676"/>
      <c r="AT32" s="679"/>
      <c r="AU32" s="185"/>
      <c r="AV32" s="185"/>
      <c r="AW32" s="185"/>
      <c r="AX32" s="668" t="s">
        <v>301</v>
      </c>
      <c r="AY32" s="669"/>
      <c r="AZ32" s="669"/>
      <c r="BA32" s="669"/>
      <c r="BB32" s="669"/>
      <c r="BC32" s="669"/>
      <c r="BD32" s="669"/>
      <c r="BE32" s="669"/>
      <c r="BF32" s="670"/>
      <c r="BG32" s="692">
        <v>99.9</v>
      </c>
      <c r="BH32" s="693"/>
      <c r="BI32" s="693"/>
      <c r="BJ32" s="693"/>
      <c r="BK32" s="693"/>
      <c r="BL32" s="693"/>
      <c r="BM32" s="694">
        <v>99.2</v>
      </c>
      <c r="BN32" s="693"/>
      <c r="BO32" s="693"/>
      <c r="BP32" s="693"/>
      <c r="BQ32" s="695"/>
      <c r="BR32" s="692">
        <v>99.9</v>
      </c>
      <c r="BS32" s="693"/>
      <c r="BT32" s="693"/>
      <c r="BU32" s="693"/>
      <c r="BV32" s="693"/>
      <c r="BW32" s="693"/>
      <c r="BX32" s="694">
        <v>99.1</v>
      </c>
      <c r="BY32" s="693"/>
      <c r="BZ32" s="693"/>
      <c r="CA32" s="693"/>
      <c r="CB32" s="695"/>
      <c r="CD32" s="690"/>
      <c r="CE32" s="691"/>
      <c r="CF32" s="639" t="s">
        <v>302</v>
      </c>
      <c r="CG32" s="640"/>
      <c r="CH32" s="640"/>
      <c r="CI32" s="640"/>
      <c r="CJ32" s="640"/>
      <c r="CK32" s="640"/>
      <c r="CL32" s="640"/>
      <c r="CM32" s="640"/>
      <c r="CN32" s="640"/>
      <c r="CO32" s="640"/>
      <c r="CP32" s="640"/>
      <c r="CQ32" s="641"/>
      <c r="CR32" s="625">
        <v>6</v>
      </c>
      <c r="CS32" s="626"/>
      <c r="CT32" s="626"/>
      <c r="CU32" s="626"/>
      <c r="CV32" s="626"/>
      <c r="CW32" s="626"/>
      <c r="CX32" s="626"/>
      <c r="CY32" s="627"/>
      <c r="CZ32" s="659">
        <v>0</v>
      </c>
      <c r="DA32" s="660"/>
      <c r="DB32" s="660"/>
      <c r="DC32" s="661"/>
      <c r="DD32" s="634">
        <v>6</v>
      </c>
      <c r="DE32" s="626"/>
      <c r="DF32" s="626"/>
      <c r="DG32" s="626"/>
      <c r="DH32" s="626"/>
      <c r="DI32" s="626"/>
      <c r="DJ32" s="626"/>
      <c r="DK32" s="627"/>
      <c r="DL32" s="634">
        <v>6</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303</v>
      </c>
      <c r="C33" s="623"/>
      <c r="D33" s="623"/>
      <c r="E33" s="623"/>
      <c r="F33" s="623"/>
      <c r="G33" s="623"/>
      <c r="H33" s="623"/>
      <c r="I33" s="623"/>
      <c r="J33" s="623"/>
      <c r="K33" s="623"/>
      <c r="L33" s="623"/>
      <c r="M33" s="623"/>
      <c r="N33" s="623"/>
      <c r="O33" s="623"/>
      <c r="P33" s="623"/>
      <c r="Q33" s="624"/>
      <c r="R33" s="625">
        <v>491900</v>
      </c>
      <c r="S33" s="626"/>
      <c r="T33" s="626"/>
      <c r="U33" s="626"/>
      <c r="V33" s="626"/>
      <c r="W33" s="626"/>
      <c r="X33" s="626"/>
      <c r="Y33" s="627"/>
      <c r="Z33" s="628">
        <v>5.8</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304</v>
      </c>
      <c r="CE33" s="640"/>
      <c r="CF33" s="640"/>
      <c r="CG33" s="640"/>
      <c r="CH33" s="640"/>
      <c r="CI33" s="640"/>
      <c r="CJ33" s="640"/>
      <c r="CK33" s="640"/>
      <c r="CL33" s="640"/>
      <c r="CM33" s="640"/>
      <c r="CN33" s="640"/>
      <c r="CO33" s="640"/>
      <c r="CP33" s="640"/>
      <c r="CQ33" s="641"/>
      <c r="CR33" s="625">
        <v>3989420</v>
      </c>
      <c r="CS33" s="657"/>
      <c r="CT33" s="657"/>
      <c r="CU33" s="657"/>
      <c r="CV33" s="657"/>
      <c r="CW33" s="657"/>
      <c r="CX33" s="657"/>
      <c r="CY33" s="658"/>
      <c r="CZ33" s="659">
        <v>49.5</v>
      </c>
      <c r="DA33" s="660"/>
      <c r="DB33" s="660"/>
      <c r="DC33" s="661"/>
      <c r="DD33" s="634">
        <v>3140262</v>
      </c>
      <c r="DE33" s="657"/>
      <c r="DF33" s="657"/>
      <c r="DG33" s="657"/>
      <c r="DH33" s="657"/>
      <c r="DI33" s="657"/>
      <c r="DJ33" s="657"/>
      <c r="DK33" s="658"/>
      <c r="DL33" s="634">
        <v>2729425</v>
      </c>
      <c r="DM33" s="657"/>
      <c r="DN33" s="657"/>
      <c r="DO33" s="657"/>
      <c r="DP33" s="657"/>
      <c r="DQ33" s="657"/>
      <c r="DR33" s="657"/>
      <c r="DS33" s="657"/>
      <c r="DT33" s="657"/>
      <c r="DU33" s="657"/>
      <c r="DV33" s="658"/>
      <c r="DW33" s="630">
        <v>52.9</v>
      </c>
      <c r="DX33" s="655"/>
      <c r="DY33" s="655"/>
      <c r="DZ33" s="655"/>
      <c r="EA33" s="655"/>
      <c r="EB33" s="655"/>
      <c r="EC33" s="656"/>
    </row>
    <row r="34" spans="2:133" ht="11.25" customHeight="1" x14ac:dyDescent="0.15">
      <c r="B34" s="622" t="s">
        <v>305</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306</v>
      </c>
      <c r="AR34" s="605"/>
      <c r="AS34" s="605"/>
      <c r="AT34" s="605"/>
      <c r="AU34" s="605"/>
      <c r="AV34" s="605"/>
      <c r="AW34" s="605"/>
      <c r="AX34" s="605"/>
      <c r="AY34" s="605"/>
      <c r="AZ34" s="605"/>
      <c r="BA34" s="605"/>
      <c r="BB34" s="605"/>
      <c r="BC34" s="605"/>
      <c r="BD34" s="605"/>
      <c r="BE34" s="605"/>
      <c r="BF34" s="606"/>
      <c r="BG34" s="604" t="s">
        <v>307</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308</v>
      </c>
      <c r="CE34" s="640"/>
      <c r="CF34" s="640"/>
      <c r="CG34" s="640"/>
      <c r="CH34" s="640"/>
      <c r="CI34" s="640"/>
      <c r="CJ34" s="640"/>
      <c r="CK34" s="640"/>
      <c r="CL34" s="640"/>
      <c r="CM34" s="640"/>
      <c r="CN34" s="640"/>
      <c r="CO34" s="640"/>
      <c r="CP34" s="640"/>
      <c r="CQ34" s="641"/>
      <c r="CR34" s="625">
        <v>1330243</v>
      </c>
      <c r="CS34" s="626"/>
      <c r="CT34" s="626"/>
      <c r="CU34" s="626"/>
      <c r="CV34" s="626"/>
      <c r="CW34" s="626"/>
      <c r="CX34" s="626"/>
      <c r="CY34" s="627"/>
      <c r="CZ34" s="659">
        <v>16.5</v>
      </c>
      <c r="DA34" s="660"/>
      <c r="DB34" s="660"/>
      <c r="DC34" s="661"/>
      <c r="DD34" s="634">
        <v>984258</v>
      </c>
      <c r="DE34" s="626"/>
      <c r="DF34" s="626"/>
      <c r="DG34" s="626"/>
      <c r="DH34" s="626"/>
      <c r="DI34" s="626"/>
      <c r="DJ34" s="626"/>
      <c r="DK34" s="627"/>
      <c r="DL34" s="634">
        <v>887879</v>
      </c>
      <c r="DM34" s="626"/>
      <c r="DN34" s="626"/>
      <c r="DO34" s="626"/>
      <c r="DP34" s="626"/>
      <c r="DQ34" s="626"/>
      <c r="DR34" s="626"/>
      <c r="DS34" s="626"/>
      <c r="DT34" s="626"/>
      <c r="DU34" s="626"/>
      <c r="DV34" s="627"/>
      <c r="DW34" s="630">
        <v>17.2</v>
      </c>
      <c r="DX34" s="655"/>
      <c r="DY34" s="655"/>
      <c r="DZ34" s="655"/>
      <c r="EA34" s="655"/>
      <c r="EB34" s="655"/>
      <c r="EC34" s="656"/>
    </row>
    <row r="35" spans="2:133" ht="11.25" customHeight="1" x14ac:dyDescent="0.15">
      <c r="B35" s="622" t="s">
        <v>309</v>
      </c>
      <c r="C35" s="623"/>
      <c r="D35" s="623"/>
      <c r="E35" s="623"/>
      <c r="F35" s="623"/>
      <c r="G35" s="623"/>
      <c r="H35" s="623"/>
      <c r="I35" s="623"/>
      <c r="J35" s="623"/>
      <c r="K35" s="623"/>
      <c r="L35" s="623"/>
      <c r="M35" s="623"/>
      <c r="N35" s="623"/>
      <c r="O35" s="623"/>
      <c r="P35" s="623"/>
      <c r="Q35" s="624"/>
      <c r="R35" s="625">
        <v>323800</v>
      </c>
      <c r="S35" s="626"/>
      <c r="T35" s="626"/>
      <c r="U35" s="626"/>
      <c r="V35" s="626"/>
      <c r="W35" s="626"/>
      <c r="X35" s="626"/>
      <c r="Y35" s="627"/>
      <c r="Z35" s="628">
        <v>3.8</v>
      </c>
      <c r="AA35" s="628"/>
      <c r="AB35" s="628"/>
      <c r="AC35" s="628"/>
      <c r="AD35" s="629" t="s">
        <v>113</v>
      </c>
      <c r="AE35" s="629"/>
      <c r="AF35" s="629"/>
      <c r="AG35" s="629"/>
      <c r="AH35" s="629"/>
      <c r="AI35" s="629"/>
      <c r="AJ35" s="629"/>
      <c r="AK35" s="629"/>
      <c r="AL35" s="630" t="s">
        <v>113</v>
      </c>
      <c r="AM35" s="631"/>
      <c r="AN35" s="631"/>
      <c r="AO35" s="632"/>
      <c r="AP35" s="188"/>
      <c r="AQ35" s="636" t="s">
        <v>310</v>
      </c>
      <c r="AR35" s="637"/>
      <c r="AS35" s="637"/>
      <c r="AT35" s="637"/>
      <c r="AU35" s="637"/>
      <c r="AV35" s="637"/>
      <c r="AW35" s="637"/>
      <c r="AX35" s="637"/>
      <c r="AY35" s="638"/>
      <c r="AZ35" s="614">
        <v>1089315</v>
      </c>
      <c r="BA35" s="615"/>
      <c r="BB35" s="615"/>
      <c r="BC35" s="615"/>
      <c r="BD35" s="615"/>
      <c r="BE35" s="615"/>
      <c r="BF35" s="696"/>
      <c r="BG35" s="636" t="s">
        <v>311</v>
      </c>
      <c r="BH35" s="637"/>
      <c r="BI35" s="637"/>
      <c r="BJ35" s="637"/>
      <c r="BK35" s="637"/>
      <c r="BL35" s="637"/>
      <c r="BM35" s="637"/>
      <c r="BN35" s="637"/>
      <c r="BO35" s="637"/>
      <c r="BP35" s="637"/>
      <c r="BQ35" s="637"/>
      <c r="BR35" s="637"/>
      <c r="BS35" s="637"/>
      <c r="BT35" s="637"/>
      <c r="BU35" s="638"/>
      <c r="BV35" s="614">
        <v>426</v>
      </c>
      <c r="BW35" s="615"/>
      <c r="BX35" s="615"/>
      <c r="BY35" s="615"/>
      <c r="BZ35" s="615"/>
      <c r="CA35" s="615"/>
      <c r="CB35" s="696"/>
      <c r="CD35" s="639" t="s">
        <v>312</v>
      </c>
      <c r="CE35" s="640"/>
      <c r="CF35" s="640"/>
      <c r="CG35" s="640"/>
      <c r="CH35" s="640"/>
      <c r="CI35" s="640"/>
      <c r="CJ35" s="640"/>
      <c r="CK35" s="640"/>
      <c r="CL35" s="640"/>
      <c r="CM35" s="640"/>
      <c r="CN35" s="640"/>
      <c r="CO35" s="640"/>
      <c r="CP35" s="640"/>
      <c r="CQ35" s="641"/>
      <c r="CR35" s="625">
        <v>38707</v>
      </c>
      <c r="CS35" s="657"/>
      <c r="CT35" s="657"/>
      <c r="CU35" s="657"/>
      <c r="CV35" s="657"/>
      <c r="CW35" s="657"/>
      <c r="CX35" s="657"/>
      <c r="CY35" s="658"/>
      <c r="CZ35" s="659">
        <v>0.5</v>
      </c>
      <c r="DA35" s="660"/>
      <c r="DB35" s="660"/>
      <c r="DC35" s="661"/>
      <c r="DD35" s="634">
        <v>38037</v>
      </c>
      <c r="DE35" s="657"/>
      <c r="DF35" s="657"/>
      <c r="DG35" s="657"/>
      <c r="DH35" s="657"/>
      <c r="DI35" s="657"/>
      <c r="DJ35" s="657"/>
      <c r="DK35" s="658"/>
      <c r="DL35" s="634">
        <v>38037</v>
      </c>
      <c r="DM35" s="657"/>
      <c r="DN35" s="657"/>
      <c r="DO35" s="657"/>
      <c r="DP35" s="657"/>
      <c r="DQ35" s="657"/>
      <c r="DR35" s="657"/>
      <c r="DS35" s="657"/>
      <c r="DT35" s="657"/>
      <c r="DU35" s="657"/>
      <c r="DV35" s="658"/>
      <c r="DW35" s="630">
        <v>0.7</v>
      </c>
      <c r="DX35" s="655"/>
      <c r="DY35" s="655"/>
      <c r="DZ35" s="655"/>
      <c r="EA35" s="655"/>
      <c r="EB35" s="655"/>
      <c r="EC35" s="656"/>
    </row>
    <row r="36" spans="2:133" ht="11.25" customHeight="1" x14ac:dyDescent="0.15">
      <c r="B36" s="668" t="s">
        <v>313</v>
      </c>
      <c r="C36" s="669"/>
      <c r="D36" s="669"/>
      <c r="E36" s="669"/>
      <c r="F36" s="669"/>
      <c r="G36" s="669"/>
      <c r="H36" s="669"/>
      <c r="I36" s="669"/>
      <c r="J36" s="669"/>
      <c r="K36" s="669"/>
      <c r="L36" s="669"/>
      <c r="M36" s="669"/>
      <c r="N36" s="669"/>
      <c r="O36" s="669"/>
      <c r="P36" s="669"/>
      <c r="Q36" s="670"/>
      <c r="R36" s="697">
        <v>8486009</v>
      </c>
      <c r="S36" s="698"/>
      <c r="T36" s="698"/>
      <c r="U36" s="698"/>
      <c r="V36" s="698"/>
      <c r="W36" s="698"/>
      <c r="X36" s="698"/>
      <c r="Y36" s="699"/>
      <c r="Z36" s="700">
        <v>100</v>
      </c>
      <c r="AA36" s="700"/>
      <c r="AB36" s="700"/>
      <c r="AC36" s="700"/>
      <c r="AD36" s="701">
        <v>4834527</v>
      </c>
      <c r="AE36" s="701"/>
      <c r="AF36" s="701"/>
      <c r="AG36" s="701"/>
      <c r="AH36" s="701"/>
      <c r="AI36" s="701"/>
      <c r="AJ36" s="701"/>
      <c r="AK36" s="701"/>
      <c r="AL36" s="702">
        <v>100</v>
      </c>
      <c r="AM36" s="694"/>
      <c r="AN36" s="694"/>
      <c r="AO36" s="703"/>
      <c r="AQ36" s="704" t="s">
        <v>314</v>
      </c>
      <c r="AR36" s="705"/>
      <c r="AS36" s="705"/>
      <c r="AT36" s="705"/>
      <c r="AU36" s="705"/>
      <c r="AV36" s="705"/>
      <c r="AW36" s="705"/>
      <c r="AX36" s="705"/>
      <c r="AY36" s="706"/>
      <c r="AZ36" s="625">
        <v>360674</v>
      </c>
      <c r="BA36" s="626"/>
      <c r="BB36" s="626"/>
      <c r="BC36" s="626"/>
      <c r="BD36" s="657"/>
      <c r="BE36" s="657"/>
      <c r="BF36" s="682"/>
      <c r="BG36" s="639" t="s">
        <v>315</v>
      </c>
      <c r="BH36" s="640"/>
      <c r="BI36" s="640"/>
      <c r="BJ36" s="640"/>
      <c r="BK36" s="640"/>
      <c r="BL36" s="640"/>
      <c r="BM36" s="640"/>
      <c r="BN36" s="640"/>
      <c r="BO36" s="640"/>
      <c r="BP36" s="640"/>
      <c r="BQ36" s="640"/>
      <c r="BR36" s="640"/>
      <c r="BS36" s="640"/>
      <c r="BT36" s="640"/>
      <c r="BU36" s="641"/>
      <c r="BV36" s="625">
        <v>-20064</v>
      </c>
      <c r="BW36" s="626"/>
      <c r="BX36" s="626"/>
      <c r="BY36" s="626"/>
      <c r="BZ36" s="626"/>
      <c r="CA36" s="626"/>
      <c r="CB36" s="635"/>
      <c r="CD36" s="639" t="s">
        <v>316</v>
      </c>
      <c r="CE36" s="640"/>
      <c r="CF36" s="640"/>
      <c r="CG36" s="640"/>
      <c r="CH36" s="640"/>
      <c r="CI36" s="640"/>
      <c r="CJ36" s="640"/>
      <c r="CK36" s="640"/>
      <c r="CL36" s="640"/>
      <c r="CM36" s="640"/>
      <c r="CN36" s="640"/>
      <c r="CO36" s="640"/>
      <c r="CP36" s="640"/>
      <c r="CQ36" s="641"/>
      <c r="CR36" s="625">
        <v>987637</v>
      </c>
      <c r="CS36" s="626"/>
      <c r="CT36" s="626"/>
      <c r="CU36" s="626"/>
      <c r="CV36" s="626"/>
      <c r="CW36" s="626"/>
      <c r="CX36" s="626"/>
      <c r="CY36" s="627"/>
      <c r="CZ36" s="659">
        <v>12.3</v>
      </c>
      <c r="DA36" s="660"/>
      <c r="DB36" s="660"/>
      <c r="DC36" s="661"/>
      <c r="DD36" s="634">
        <v>927171</v>
      </c>
      <c r="DE36" s="626"/>
      <c r="DF36" s="626"/>
      <c r="DG36" s="626"/>
      <c r="DH36" s="626"/>
      <c r="DI36" s="626"/>
      <c r="DJ36" s="626"/>
      <c r="DK36" s="627"/>
      <c r="DL36" s="634">
        <v>871754</v>
      </c>
      <c r="DM36" s="626"/>
      <c r="DN36" s="626"/>
      <c r="DO36" s="626"/>
      <c r="DP36" s="626"/>
      <c r="DQ36" s="626"/>
      <c r="DR36" s="626"/>
      <c r="DS36" s="626"/>
      <c r="DT36" s="626"/>
      <c r="DU36" s="626"/>
      <c r="DV36" s="627"/>
      <c r="DW36" s="630">
        <v>16.899999999999999</v>
      </c>
      <c r="DX36" s="655"/>
      <c r="DY36" s="655"/>
      <c r="DZ36" s="655"/>
      <c r="EA36" s="655"/>
      <c r="EB36" s="655"/>
      <c r="EC36" s="656"/>
    </row>
    <row r="37" spans="2:133" ht="11.25" customHeight="1" x14ac:dyDescent="0.15">
      <c r="AQ37" s="704" t="s">
        <v>317</v>
      </c>
      <c r="AR37" s="705"/>
      <c r="AS37" s="705"/>
      <c r="AT37" s="705"/>
      <c r="AU37" s="705"/>
      <c r="AV37" s="705"/>
      <c r="AW37" s="705"/>
      <c r="AX37" s="705"/>
      <c r="AY37" s="706"/>
      <c r="AZ37" s="625">
        <v>19395</v>
      </c>
      <c r="BA37" s="626"/>
      <c r="BB37" s="626"/>
      <c r="BC37" s="626"/>
      <c r="BD37" s="657"/>
      <c r="BE37" s="657"/>
      <c r="BF37" s="682"/>
      <c r="BG37" s="639" t="s">
        <v>318</v>
      </c>
      <c r="BH37" s="640"/>
      <c r="BI37" s="640"/>
      <c r="BJ37" s="640"/>
      <c r="BK37" s="640"/>
      <c r="BL37" s="640"/>
      <c r="BM37" s="640"/>
      <c r="BN37" s="640"/>
      <c r="BO37" s="640"/>
      <c r="BP37" s="640"/>
      <c r="BQ37" s="640"/>
      <c r="BR37" s="640"/>
      <c r="BS37" s="640"/>
      <c r="BT37" s="640"/>
      <c r="BU37" s="641"/>
      <c r="BV37" s="625">
        <v>3167</v>
      </c>
      <c r="BW37" s="626"/>
      <c r="BX37" s="626"/>
      <c r="BY37" s="626"/>
      <c r="BZ37" s="626"/>
      <c r="CA37" s="626"/>
      <c r="CB37" s="635"/>
      <c r="CD37" s="639" t="s">
        <v>319</v>
      </c>
      <c r="CE37" s="640"/>
      <c r="CF37" s="640"/>
      <c r="CG37" s="640"/>
      <c r="CH37" s="640"/>
      <c r="CI37" s="640"/>
      <c r="CJ37" s="640"/>
      <c r="CK37" s="640"/>
      <c r="CL37" s="640"/>
      <c r="CM37" s="640"/>
      <c r="CN37" s="640"/>
      <c r="CO37" s="640"/>
      <c r="CP37" s="640"/>
      <c r="CQ37" s="641"/>
      <c r="CR37" s="625">
        <v>667823</v>
      </c>
      <c r="CS37" s="657"/>
      <c r="CT37" s="657"/>
      <c r="CU37" s="657"/>
      <c r="CV37" s="657"/>
      <c r="CW37" s="657"/>
      <c r="CX37" s="657"/>
      <c r="CY37" s="658"/>
      <c r="CZ37" s="659">
        <v>8.3000000000000007</v>
      </c>
      <c r="DA37" s="660"/>
      <c r="DB37" s="660"/>
      <c r="DC37" s="661"/>
      <c r="DD37" s="634">
        <v>667823</v>
      </c>
      <c r="DE37" s="657"/>
      <c r="DF37" s="657"/>
      <c r="DG37" s="657"/>
      <c r="DH37" s="657"/>
      <c r="DI37" s="657"/>
      <c r="DJ37" s="657"/>
      <c r="DK37" s="658"/>
      <c r="DL37" s="634">
        <v>644418</v>
      </c>
      <c r="DM37" s="657"/>
      <c r="DN37" s="657"/>
      <c r="DO37" s="657"/>
      <c r="DP37" s="657"/>
      <c r="DQ37" s="657"/>
      <c r="DR37" s="657"/>
      <c r="DS37" s="657"/>
      <c r="DT37" s="657"/>
      <c r="DU37" s="657"/>
      <c r="DV37" s="658"/>
      <c r="DW37" s="630">
        <v>12.5</v>
      </c>
      <c r="DX37" s="655"/>
      <c r="DY37" s="655"/>
      <c r="DZ37" s="655"/>
      <c r="EA37" s="655"/>
      <c r="EB37" s="655"/>
      <c r="EC37" s="656"/>
    </row>
    <row r="38" spans="2:133" ht="11.25" customHeight="1" x14ac:dyDescent="0.15">
      <c r="AQ38" s="704" t="s">
        <v>320</v>
      </c>
      <c r="AR38" s="705"/>
      <c r="AS38" s="705"/>
      <c r="AT38" s="705"/>
      <c r="AU38" s="705"/>
      <c r="AV38" s="705"/>
      <c r="AW38" s="705"/>
      <c r="AX38" s="705"/>
      <c r="AY38" s="706"/>
      <c r="AZ38" s="625" t="s">
        <v>321</v>
      </c>
      <c r="BA38" s="626"/>
      <c r="BB38" s="626"/>
      <c r="BC38" s="626"/>
      <c r="BD38" s="657"/>
      <c r="BE38" s="657"/>
      <c r="BF38" s="682"/>
      <c r="BG38" s="639" t="s">
        <v>322</v>
      </c>
      <c r="BH38" s="640"/>
      <c r="BI38" s="640"/>
      <c r="BJ38" s="640"/>
      <c r="BK38" s="640"/>
      <c r="BL38" s="640"/>
      <c r="BM38" s="640"/>
      <c r="BN38" s="640"/>
      <c r="BO38" s="640"/>
      <c r="BP38" s="640"/>
      <c r="BQ38" s="640"/>
      <c r="BR38" s="640"/>
      <c r="BS38" s="640"/>
      <c r="BT38" s="640"/>
      <c r="BU38" s="641"/>
      <c r="BV38" s="625">
        <v>5179</v>
      </c>
      <c r="BW38" s="626"/>
      <c r="BX38" s="626"/>
      <c r="BY38" s="626"/>
      <c r="BZ38" s="626"/>
      <c r="CA38" s="626"/>
      <c r="CB38" s="635"/>
      <c r="CD38" s="639" t="s">
        <v>323</v>
      </c>
      <c r="CE38" s="640"/>
      <c r="CF38" s="640"/>
      <c r="CG38" s="640"/>
      <c r="CH38" s="640"/>
      <c r="CI38" s="640"/>
      <c r="CJ38" s="640"/>
      <c r="CK38" s="640"/>
      <c r="CL38" s="640"/>
      <c r="CM38" s="640"/>
      <c r="CN38" s="640"/>
      <c r="CO38" s="640"/>
      <c r="CP38" s="640"/>
      <c r="CQ38" s="641"/>
      <c r="CR38" s="625">
        <v>1089315</v>
      </c>
      <c r="CS38" s="626"/>
      <c r="CT38" s="626"/>
      <c r="CU38" s="626"/>
      <c r="CV38" s="626"/>
      <c r="CW38" s="626"/>
      <c r="CX38" s="626"/>
      <c r="CY38" s="627"/>
      <c r="CZ38" s="659">
        <v>13.5</v>
      </c>
      <c r="DA38" s="660"/>
      <c r="DB38" s="660"/>
      <c r="DC38" s="661"/>
      <c r="DD38" s="634">
        <v>946725</v>
      </c>
      <c r="DE38" s="626"/>
      <c r="DF38" s="626"/>
      <c r="DG38" s="626"/>
      <c r="DH38" s="626"/>
      <c r="DI38" s="626"/>
      <c r="DJ38" s="626"/>
      <c r="DK38" s="627"/>
      <c r="DL38" s="634">
        <v>931697</v>
      </c>
      <c r="DM38" s="626"/>
      <c r="DN38" s="626"/>
      <c r="DO38" s="626"/>
      <c r="DP38" s="626"/>
      <c r="DQ38" s="626"/>
      <c r="DR38" s="626"/>
      <c r="DS38" s="626"/>
      <c r="DT38" s="626"/>
      <c r="DU38" s="626"/>
      <c r="DV38" s="627"/>
      <c r="DW38" s="630">
        <v>18.100000000000001</v>
      </c>
      <c r="DX38" s="655"/>
      <c r="DY38" s="655"/>
      <c r="DZ38" s="655"/>
      <c r="EA38" s="655"/>
      <c r="EB38" s="655"/>
      <c r="EC38" s="656"/>
    </row>
    <row r="39" spans="2:133" ht="11.25" customHeight="1" x14ac:dyDescent="0.15">
      <c r="AQ39" s="704" t="s">
        <v>324</v>
      </c>
      <c r="AR39" s="705"/>
      <c r="AS39" s="705"/>
      <c r="AT39" s="705"/>
      <c r="AU39" s="705"/>
      <c r="AV39" s="705"/>
      <c r="AW39" s="705"/>
      <c r="AX39" s="705"/>
      <c r="AY39" s="706"/>
      <c r="AZ39" s="625" t="s">
        <v>321</v>
      </c>
      <c r="BA39" s="626"/>
      <c r="BB39" s="626"/>
      <c r="BC39" s="626"/>
      <c r="BD39" s="657"/>
      <c r="BE39" s="657"/>
      <c r="BF39" s="682"/>
      <c r="BG39" s="710" t="s">
        <v>325</v>
      </c>
      <c r="BH39" s="711"/>
      <c r="BI39" s="711"/>
      <c r="BJ39" s="711"/>
      <c r="BK39" s="711"/>
      <c r="BL39" s="189"/>
      <c r="BM39" s="640" t="s">
        <v>326</v>
      </c>
      <c r="BN39" s="640"/>
      <c r="BO39" s="640"/>
      <c r="BP39" s="640"/>
      <c r="BQ39" s="640"/>
      <c r="BR39" s="640"/>
      <c r="BS39" s="640"/>
      <c r="BT39" s="640"/>
      <c r="BU39" s="641"/>
      <c r="BV39" s="625">
        <v>94</v>
      </c>
      <c r="BW39" s="626"/>
      <c r="BX39" s="626"/>
      <c r="BY39" s="626"/>
      <c r="BZ39" s="626"/>
      <c r="CA39" s="626"/>
      <c r="CB39" s="635"/>
      <c r="CD39" s="639" t="s">
        <v>327</v>
      </c>
      <c r="CE39" s="640"/>
      <c r="CF39" s="640"/>
      <c r="CG39" s="640"/>
      <c r="CH39" s="640"/>
      <c r="CI39" s="640"/>
      <c r="CJ39" s="640"/>
      <c r="CK39" s="640"/>
      <c r="CL39" s="640"/>
      <c r="CM39" s="640"/>
      <c r="CN39" s="640"/>
      <c r="CO39" s="640"/>
      <c r="CP39" s="640"/>
      <c r="CQ39" s="641"/>
      <c r="CR39" s="625">
        <v>542902</v>
      </c>
      <c r="CS39" s="657"/>
      <c r="CT39" s="657"/>
      <c r="CU39" s="657"/>
      <c r="CV39" s="657"/>
      <c r="CW39" s="657"/>
      <c r="CX39" s="657"/>
      <c r="CY39" s="658"/>
      <c r="CZ39" s="659">
        <v>6.7</v>
      </c>
      <c r="DA39" s="660"/>
      <c r="DB39" s="660"/>
      <c r="DC39" s="661"/>
      <c r="DD39" s="634">
        <v>244013</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328</v>
      </c>
      <c r="AR40" s="705"/>
      <c r="AS40" s="705"/>
      <c r="AT40" s="705"/>
      <c r="AU40" s="705"/>
      <c r="AV40" s="705"/>
      <c r="AW40" s="705"/>
      <c r="AX40" s="705"/>
      <c r="AY40" s="706"/>
      <c r="AZ40" s="625">
        <v>192602</v>
      </c>
      <c r="BA40" s="626"/>
      <c r="BB40" s="626"/>
      <c r="BC40" s="626"/>
      <c r="BD40" s="657"/>
      <c r="BE40" s="657"/>
      <c r="BF40" s="682"/>
      <c r="BG40" s="710"/>
      <c r="BH40" s="711"/>
      <c r="BI40" s="711"/>
      <c r="BJ40" s="711"/>
      <c r="BK40" s="711"/>
      <c r="BL40" s="189"/>
      <c r="BM40" s="640" t="s">
        <v>329</v>
      </c>
      <c r="BN40" s="640"/>
      <c r="BO40" s="640"/>
      <c r="BP40" s="640"/>
      <c r="BQ40" s="640"/>
      <c r="BR40" s="640"/>
      <c r="BS40" s="640"/>
      <c r="BT40" s="640"/>
      <c r="BU40" s="641"/>
      <c r="BV40" s="625">
        <v>110</v>
      </c>
      <c r="BW40" s="626"/>
      <c r="BX40" s="626"/>
      <c r="BY40" s="626"/>
      <c r="BZ40" s="626"/>
      <c r="CA40" s="626"/>
      <c r="CB40" s="635"/>
      <c r="CD40" s="639" t="s">
        <v>330</v>
      </c>
      <c r="CE40" s="640"/>
      <c r="CF40" s="640"/>
      <c r="CG40" s="640"/>
      <c r="CH40" s="640"/>
      <c r="CI40" s="640"/>
      <c r="CJ40" s="640"/>
      <c r="CK40" s="640"/>
      <c r="CL40" s="640"/>
      <c r="CM40" s="640"/>
      <c r="CN40" s="640"/>
      <c r="CO40" s="640"/>
      <c r="CP40" s="640"/>
      <c r="CQ40" s="641"/>
      <c r="CR40" s="625">
        <v>616</v>
      </c>
      <c r="CS40" s="626"/>
      <c r="CT40" s="626"/>
      <c r="CU40" s="626"/>
      <c r="CV40" s="626"/>
      <c r="CW40" s="626"/>
      <c r="CX40" s="626"/>
      <c r="CY40" s="627"/>
      <c r="CZ40" s="659">
        <v>0</v>
      </c>
      <c r="DA40" s="660"/>
      <c r="DB40" s="660"/>
      <c r="DC40" s="661"/>
      <c r="DD40" s="634">
        <v>58</v>
      </c>
      <c r="DE40" s="626"/>
      <c r="DF40" s="626"/>
      <c r="DG40" s="626"/>
      <c r="DH40" s="626"/>
      <c r="DI40" s="626"/>
      <c r="DJ40" s="626"/>
      <c r="DK40" s="627"/>
      <c r="DL40" s="634">
        <v>58</v>
      </c>
      <c r="DM40" s="626"/>
      <c r="DN40" s="626"/>
      <c r="DO40" s="626"/>
      <c r="DP40" s="626"/>
      <c r="DQ40" s="626"/>
      <c r="DR40" s="626"/>
      <c r="DS40" s="626"/>
      <c r="DT40" s="626"/>
      <c r="DU40" s="626"/>
      <c r="DV40" s="627"/>
      <c r="DW40" s="630">
        <v>0</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331</v>
      </c>
      <c r="AR41" s="646"/>
      <c r="AS41" s="646"/>
      <c r="AT41" s="646"/>
      <c r="AU41" s="646"/>
      <c r="AV41" s="646"/>
      <c r="AW41" s="646"/>
      <c r="AX41" s="646"/>
      <c r="AY41" s="647"/>
      <c r="AZ41" s="697">
        <v>516644</v>
      </c>
      <c r="BA41" s="698"/>
      <c r="BB41" s="698"/>
      <c r="BC41" s="698"/>
      <c r="BD41" s="693"/>
      <c r="BE41" s="693"/>
      <c r="BF41" s="695"/>
      <c r="BG41" s="712"/>
      <c r="BH41" s="713"/>
      <c r="BI41" s="713"/>
      <c r="BJ41" s="713"/>
      <c r="BK41" s="713"/>
      <c r="BL41" s="191"/>
      <c r="BM41" s="646" t="s">
        <v>332</v>
      </c>
      <c r="BN41" s="646"/>
      <c r="BO41" s="646"/>
      <c r="BP41" s="646"/>
      <c r="BQ41" s="646"/>
      <c r="BR41" s="646"/>
      <c r="BS41" s="646"/>
      <c r="BT41" s="646"/>
      <c r="BU41" s="647"/>
      <c r="BV41" s="697">
        <v>349</v>
      </c>
      <c r="BW41" s="698"/>
      <c r="BX41" s="698"/>
      <c r="BY41" s="698"/>
      <c r="BZ41" s="698"/>
      <c r="CA41" s="698"/>
      <c r="CB41" s="707"/>
      <c r="CD41" s="639" t="s">
        <v>333</v>
      </c>
      <c r="CE41" s="640"/>
      <c r="CF41" s="640"/>
      <c r="CG41" s="640"/>
      <c r="CH41" s="640"/>
      <c r="CI41" s="640"/>
      <c r="CJ41" s="640"/>
      <c r="CK41" s="640"/>
      <c r="CL41" s="640"/>
      <c r="CM41" s="640"/>
      <c r="CN41" s="640"/>
      <c r="CO41" s="640"/>
      <c r="CP41" s="640"/>
      <c r="CQ41" s="641"/>
      <c r="CR41" s="625" t="s">
        <v>334</v>
      </c>
      <c r="CS41" s="657"/>
      <c r="CT41" s="657"/>
      <c r="CU41" s="657"/>
      <c r="CV41" s="657"/>
      <c r="CW41" s="657"/>
      <c r="CX41" s="657"/>
      <c r="CY41" s="658"/>
      <c r="CZ41" s="659" t="s">
        <v>334</v>
      </c>
      <c r="DA41" s="660"/>
      <c r="DB41" s="660"/>
      <c r="DC41" s="661"/>
      <c r="DD41" s="634" t="s">
        <v>334</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336</v>
      </c>
      <c r="CE42" s="623"/>
      <c r="CF42" s="623"/>
      <c r="CG42" s="623"/>
      <c r="CH42" s="623"/>
      <c r="CI42" s="623"/>
      <c r="CJ42" s="623"/>
      <c r="CK42" s="623"/>
      <c r="CL42" s="623"/>
      <c r="CM42" s="623"/>
      <c r="CN42" s="623"/>
      <c r="CO42" s="623"/>
      <c r="CP42" s="623"/>
      <c r="CQ42" s="624"/>
      <c r="CR42" s="625">
        <v>513489</v>
      </c>
      <c r="CS42" s="626"/>
      <c r="CT42" s="626"/>
      <c r="CU42" s="626"/>
      <c r="CV42" s="626"/>
      <c r="CW42" s="626"/>
      <c r="CX42" s="626"/>
      <c r="CY42" s="627"/>
      <c r="CZ42" s="659">
        <v>6.4</v>
      </c>
      <c r="DA42" s="708"/>
      <c r="DB42" s="708"/>
      <c r="DC42" s="709"/>
      <c r="DD42" s="634">
        <v>206059</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338</v>
      </c>
      <c r="CE43" s="623"/>
      <c r="CF43" s="623"/>
      <c r="CG43" s="623"/>
      <c r="CH43" s="623"/>
      <c r="CI43" s="623"/>
      <c r="CJ43" s="623"/>
      <c r="CK43" s="623"/>
      <c r="CL43" s="623"/>
      <c r="CM43" s="623"/>
      <c r="CN43" s="623"/>
      <c r="CO43" s="623"/>
      <c r="CP43" s="623"/>
      <c r="CQ43" s="624"/>
      <c r="CR43" s="625" t="s">
        <v>113</v>
      </c>
      <c r="CS43" s="657"/>
      <c r="CT43" s="657"/>
      <c r="CU43" s="657"/>
      <c r="CV43" s="657"/>
      <c r="CW43" s="657"/>
      <c r="CX43" s="657"/>
      <c r="CY43" s="658"/>
      <c r="CZ43" s="659" t="s">
        <v>113</v>
      </c>
      <c r="DA43" s="660"/>
      <c r="DB43" s="660"/>
      <c r="DC43" s="661"/>
      <c r="DD43" s="634" t="s">
        <v>113</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339</v>
      </c>
      <c r="CD44" s="731" t="s">
        <v>291</v>
      </c>
      <c r="CE44" s="732"/>
      <c r="CF44" s="622" t="s">
        <v>340</v>
      </c>
      <c r="CG44" s="623"/>
      <c r="CH44" s="623"/>
      <c r="CI44" s="623"/>
      <c r="CJ44" s="623"/>
      <c r="CK44" s="623"/>
      <c r="CL44" s="623"/>
      <c r="CM44" s="623"/>
      <c r="CN44" s="623"/>
      <c r="CO44" s="623"/>
      <c r="CP44" s="623"/>
      <c r="CQ44" s="624"/>
      <c r="CR44" s="625">
        <v>513489</v>
      </c>
      <c r="CS44" s="626"/>
      <c r="CT44" s="626"/>
      <c r="CU44" s="626"/>
      <c r="CV44" s="626"/>
      <c r="CW44" s="626"/>
      <c r="CX44" s="626"/>
      <c r="CY44" s="627"/>
      <c r="CZ44" s="659">
        <v>6.4</v>
      </c>
      <c r="DA44" s="708"/>
      <c r="DB44" s="708"/>
      <c r="DC44" s="709"/>
      <c r="DD44" s="634">
        <v>206059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341</v>
      </c>
      <c r="CG45" s="623"/>
      <c r="CH45" s="623"/>
      <c r="CI45" s="623"/>
      <c r="CJ45" s="623"/>
      <c r="CK45" s="623"/>
      <c r="CL45" s="623"/>
      <c r="CM45" s="623"/>
      <c r="CN45" s="623"/>
      <c r="CO45" s="623"/>
      <c r="CP45" s="623"/>
      <c r="CQ45" s="624"/>
      <c r="CR45" s="625">
        <v>140779</v>
      </c>
      <c r="CS45" s="657"/>
      <c r="CT45" s="657"/>
      <c r="CU45" s="657"/>
      <c r="CV45" s="657"/>
      <c r="CW45" s="657"/>
      <c r="CX45" s="657"/>
      <c r="CY45" s="658"/>
      <c r="CZ45" s="659">
        <v>1.7</v>
      </c>
      <c r="DA45" s="660"/>
      <c r="DB45" s="660"/>
      <c r="DC45" s="661"/>
      <c r="DD45" s="634">
        <v>24000</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342</v>
      </c>
      <c r="CG46" s="623"/>
      <c r="CH46" s="623"/>
      <c r="CI46" s="623"/>
      <c r="CJ46" s="623"/>
      <c r="CK46" s="623"/>
      <c r="CL46" s="623"/>
      <c r="CM46" s="623"/>
      <c r="CN46" s="623"/>
      <c r="CO46" s="623"/>
      <c r="CP46" s="623"/>
      <c r="CQ46" s="624"/>
      <c r="CR46" s="625">
        <v>372710</v>
      </c>
      <c r="CS46" s="626"/>
      <c r="CT46" s="626"/>
      <c r="CU46" s="626"/>
      <c r="CV46" s="626"/>
      <c r="CW46" s="626"/>
      <c r="CX46" s="626"/>
      <c r="CY46" s="627"/>
      <c r="CZ46" s="659">
        <v>4.5999999999999996</v>
      </c>
      <c r="DA46" s="708"/>
      <c r="DB46" s="708"/>
      <c r="DC46" s="709"/>
      <c r="DD46" s="634">
        <v>182059</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343</v>
      </c>
      <c r="CG47" s="623"/>
      <c r="CH47" s="623"/>
      <c r="CI47" s="623"/>
      <c r="CJ47" s="623"/>
      <c r="CK47" s="623"/>
      <c r="CL47" s="623"/>
      <c r="CM47" s="623"/>
      <c r="CN47" s="623"/>
      <c r="CO47" s="623"/>
      <c r="CP47" s="623"/>
      <c r="CQ47" s="624"/>
      <c r="CR47" s="625" t="s">
        <v>113</v>
      </c>
      <c r="CS47" s="657"/>
      <c r="CT47" s="657"/>
      <c r="CU47" s="657"/>
      <c r="CV47" s="657"/>
      <c r="CW47" s="657"/>
      <c r="CX47" s="657"/>
      <c r="CY47" s="658"/>
      <c r="CZ47" s="659" t="s">
        <v>113</v>
      </c>
      <c r="DA47" s="660"/>
      <c r="DB47" s="660"/>
      <c r="DC47" s="661"/>
      <c r="DD47" s="634" t="s">
        <v>113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344</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345</v>
      </c>
      <c r="CE49" s="669"/>
      <c r="CF49" s="669"/>
      <c r="CG49" s="669"/>
      <c r="CH49" s="669"/>
      <c r="CI49" s="669"/>
      <c r="CJ49" s="669"/>
      <c r="CK49" s="669"/>
      <c r="CL49" s="669"/>
      <c r="CM49" s="669"/>
      <c r="CN49" s="669"/>
      <c r="CO49" s="669"/>
      <c r="CP49" s="669"/>
      <c r="CQ49" s="670"/>
      <c r="CR49" s="697">
        <v>8054834</v>
      </c>
      <c r="CS49" s="693"/>
      <c r="CT49" s="693"/>
      <c r="CU49" s="693"/>
      <c r="CV49" s="693"/>
      <c r="CW49" s="693"/>
      <c r="CX49" s="693"/>
      <c r="CY49" s="720"/>
      <c r="CZ49" s="721">
        <v>100</v>
      </c>
      <c r="DA49" s="722"/>
      <c r="DB49" s="722"/>
      <c r="DC49" s="723"/>
      <c r="DD49" s="724">
        <v>5666646</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347</v>
      </c>
      <c r="DK2" s="767"/>
      <c r="DL2" s="767"/>
      <c r="DM2" s="767"/>
      <c r="DN2" s="767"/>
      <c r="DO2" s="768"/>
      <c r="DP2" s="202"/>
      <c r="DQ2" s="766" t="s">
        <v>348</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349</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351</v>
      </c>
      <c r="B5" s="761"/>
      <c r="C5" s="761"/>
      <c r="D5" s="761"/>
      <c r="E5" s="761"/>
      <c r="F5" s="761"/>
      <c r="G5" s="761"/>
      <c r="H5" s="761"/>
      <c r="I5" s="761"/>
      <c r="J5" s="761"/>
      <c r="K5" s="761"/>
      <c r="L5" s="761"/>
      <c r="M5" s="761"/>
      <c r="N5" s="761"/>
      <c r="O5" s="761"/>
      <c r="P5" s="762"/>
      <c r="Q5" s="737" t="s">
        <v>352</v>
      </c>
      <c r="R5" s="738"/>
      <c r="S5" s="738"/>
      <c r="T5" s="738"/>
      <c r="U5" s="739"/>
      <c r="V5" s="737" t="s">
        <v>353</v>
      </c>
      <c r="W5" s="738"/>
      <c r="X5" s="738"/>
      <c r="Y5" s="738"/>
      <c r="Z5" s="739"/>
      <c r="AA5" s="737" t="s">
        <v>354</v>
      </c>
      <c r="AB5" s="738"/>
      <c r="AC5" s="738"/>
      <c r="AD5" s="738"/>
      <c r="AE5" s="738"/>
      <c r="AF5" s="770" t="s">
        <v>355</v>
      </c>
      <c r="AG5" s="738"/>
      <c r="AH5" s="738"/>
      <c r="AI5" s="738"/>
      <c r="AJ5" s="749"/>
      <c r="AK5" s="738" t="s">
        <v>356</v>
      </c>
      <c r="AL5" s="738"/>
      <c r="AM5" s="738"/>
      <c r="AN5" s="738"/>
      <c r="AO5" s="739"/>
      <c r="AP5" s="737" t="s">
        <v>357</v>
      </c>
      <c r="AQ5" s="738"/>
      <c r="AR5" s="738"/>
      <c r="AS5" s="738"/>
      <c r="AT5" s="739"/>
      <c r="AU5" s="737" t="s">
        <v>358</v>
      </c>
      <c r="AV5" s="738"/>
      <c r="AW5" s="738"/>
      <c r="AX5" s="738"/>
      <c r="AY5" s="749"/>
      <c r="AZ5" s="209"/>
      <c r="BA5" s="209"/>
      <c r="BB5" s="209"/>
      <c r="BC5" s="209"/>
      <c r="BD5" s="209"/>
      <c r="BE5" s="210"/>
      <c r="BF5" s="210"/>
      <c r="BG5" s="210"/>
      <c r="BH5" s="210"/>
      <c r="BI5" s="210"/>
      <c r="BJ5" s="210"/>
      <c r="BK5" s="210"/>
      <c r="BL5" s="210"/>
      <c r="BM5" s="210"/>
      <c r="BN5" s="210"/>
      <c r="BO5" s="210"/>
      <c r="BP5" s="210"/>
      <c r="BQ5" s="760" t="s">
        <v>359</v>
      </c>
      <c r="BR5" s="761"/>
      <c r="BS5" s="761"/>
      <c r="BT5" s="761"/>
      <c r="BU5" s="761"/>
      <c r="BV5" s="761"/>
      <c r="BW5" s="761"/>
      <c r="BX5" s="761"/>
      <c r="BY5" s="761"/>
      <c r="BZ5" s="761"/>
      <c r="CA5" s="761"/>
      <c r="CB5" s="761"/>
      <c r="CC5" s="761"/>
      <c r="CD5" s="761"/>
      <c r="CE5" s="761"/>
      <c r="CF5" s="761"/>
      <c r="CG5" s="762"/>
      <c r="CH5" s="737" t="s">
        <v>360</v>
      </c>
      <c r="CI5" s="738"/>
      <c r="CJ5" s="738"/>
      <c r="CK5" s="738"/>
      <c r="CL5" s="739"/>
      <c r="CM5" s="737" t="s">
        <v>361</v>
      </c>
      <c r="CN5" s="738"/>
      <c r="CO5" s="738"/>
      <c r="CP5" s="738"/>
      <c r="CQ5" s="739"/>
      <c r="CR5" s="737" t="s">
        <v>362</v>
      </c>
      <c r="CS5" s="738"/>
      <c r="CT5" s="738"/>
      <c r="CU5" s="738"/>
      <c r="CV5" s="739"/>
      <c r="CW5" s="737" t="s">
        <v>363</v>
      </c>
      <c r="CX5" s="738"/>
      <c r="CY5" s="738"/>
      <c r="CZ5" s="738"/>
      <c r="DA5" s="739"/>
      <c r="DB5" s="737" t="s">
        <v>364</v>
      </c>
      <c r="DC5" s="738"/>
      <c r="DD5" s="738"/>
      <c r="DE5" s="738"/>
      <c r="DF5" s="739"/>
      <c r="DG5" s="743" t="s">
        <v>365</v>
      </c>
      <c r="DH5" s="744"/>
      <c r="DI5" s="744"/>
      <c r="DJ5" s="744"/>
      <c r="DK5" s="745"/>
      <c r="DL5" s="743" t="s">
        <v>366</v>
      </c>
      <c r="DM5" s="744"/>
      <c r="DN5" s="744"/>
      <c r="DO5" s="744"/>
      <c r="DP5" s="745"/>
      <c r="DQ5" s="737" t="s">
        <v>367</v>
      </c>
      <c r="DR5" s="738"/>
      <c r="DS5" s="738"/>
      <c r="DT5" s="738"/>
      <c r="DU5" s="739"/>
      <c r="DV5" s="737" t="s">
        <v>358</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368</v>
      </c>
      <c r="C7" s="752"/>
      <c r="D7" s="752"/>
      <c r="E7" s="752"/>
      <c r="F7" s="752"/>
      <c r="G7" s="752"/>
      <c r="H7" s="752"/>
      <c r="I7" s="752"/>
      <c r="J7" s="752"/>
      <c r="K7" s="752"/>
      <c r="L7" s="752"/>
      <c r="M7" s="752"/>
      <c r="N7" s="752"/>
      <c r="O7" s="752"/>
      <c r="P7" s="753"/>
      <c r="Q7" s="754">
        <v>8486</v>
      </c>
      <c r="R7" s="755"/>
      <c r="S7" s="755"/>
      <c r="T7" s="755"/>
      <c r="U7" s="755"/>
      <c r="V7" s="755">
        <v>8055</v>
      </c>
      <c r="W7" s="755"/>
      <c r="X7" s="755"/>
      <c r="Y7" s="755"/>
      <c r="Z7" s="755"/>
      <c r="AA7" s="755">
        <v>431</v>
      </c>
      <c r="AB7" s="755"/>
      <c r="AC7" s="755"/>
      <c r="AD7" s="755"/>
      <c r="AE7" s="756"/>
      <c r="AF7" s="757">
        <v>361</v>
      </c>
      <c r="AG7" s="758"/>
      <c r="AH7" s="758"/>
      <c r="AI7" s="758"/>
      <c r="AJ7" s="759"/>
      <c r="AK7" s="794" t="s">
        <v>565</v>
      </c>
      <c r="AL7" s="795"/>
      <c r="AM7" s="795"/>
      <c r="AN7" s="795"/>
      <c r="AO7" s="795"/>
      <c r="AP7" s="795">
        <v>6145</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559</v>
      </c>
      <c r="BT7" s="799"/>
      <c r="BU7" s="799"/>
      <c r="BV7" s="799"/>
      <c r="BW7" s="799"/>
      <c r="BX7" s="799"/>
      <c r="BY7" s="799"/>
      <c r="BZ7" s="799"/>
      <c r="CA7" s="799"/>
      <c r="CB7" s="799"/>
      <c r="CC7" s="799"/>
      <c r="CD7" s="799"/>
      <c r="CE7" s="799"/>
      <c r="CF7" s="799"/>
      <c r="CG7" s="800"/>
      <c r="CH7" s="791">
        <v>101</v>
      </c>
      <c r="CI7" s="792"/>
      <c r="CJ7" s="792"/>
      <c r="CK7" s="792"/>
      <c r="CL7" s="793"/>
      <c r="CM7" s="791">
        <v>3471</v>
      </c>
      <c r="CN7" s="792"/>
      <c r="CO7" s="792"/>
      <c r="CP7" s="792"/>
      <c r="CQ7" s="793"/>
      <c r="CR7" s="791">
        <v>10</v>
      </c>
      <c r="CS7" s="792"/>
      <c r="CT7" s="792"/>
      <c r="CU7" s="792"/>
      <c r="CV7" s="793"/>
      <c r="CW7" s="791" t="s">
        <v>563</v>
      </c>
      <c r="CX7" s="792"/>
      <c r="CY7" s="792"/>
      <c r="CZ7" s="792"/>
      <c r="DA7" s="793"/>
      <c r="DB7" s="791">
        <v>1074</v>
      </c>
      <c r="DC7" s="792"/>
      <c r="DD7" s="792"/>
      <c r="DE7" s="792"/>
      <c r="DF7" s="793"/>
      <c r="DG7" s="791" t="s">
        <v>558</v>
      </c>
      <c r="DH7" s="792"/>
      <c r="DI7" s="792"/>
      <c r="DJ7" s="792"/>
      <c r="DK7" s="793"/>
      <c r="DL7" s="791" t="s">
        <v>563</v>
      </c>
      <c r="DM7" s="792"/>
      <c r="DN7" s="792"/>
      <c r="DO7" s="792"/>
      <c r="DP7" s="793"/>
      <c r="DQ7" s="791" t="s">
        <v>558</v>
      </c>
      <c r="DR7" s="792"/>
      <c r="DS7" s="792"/>
      <c r="DT7" s="792"/>
      <c r="DU7" s="793"/>
      <c r="DV7" s="772"/>
      <c r="DW7" s="773"/>
      <c r="DX7" s="773"/>
      <c r="DY7" s="773"/>
      <c r="DZ7" s="774"/>
      <c r="EA7" s="207"/>
    </row>
    <row r="8" spans="1:131" s="208" customFormat="1" ht="26.25" customHeight="1" x14ac:dyDescent="0.15">
      <c r="A8" s="214">
        <v>2</v>
      </c>
      <c r="B8" s="775" t="s">
        <v>369</v>
      </c>
      <c r="C8" s="776"/>
      <c r="D8" s="776"/>
      <c r="E8" s="776"/>
      <c r="F8" s="776"/>
      <c r="G8" s="776"/>
      <c r="H8" s="776"/>
      <c r="I8" s="776"/>
      <c r="J8" s="776"/>
      <c r="K8" s="776"/>
      <c r="L8" s="776"/>
      <c r="M8" s="776"/>
      <c r="N8" s="776"/>
      <c r="O8" s="776"/>
      <c r="P8" s="777"/>
      <c r="Q8" s="778">
        <v>2</v>
      </c>
      <c r="R8" s="779"/>
      <c r="S8" s="779"/>
      <c r="T8" s="779"/>
      <c r="U8" s="779"/>
      <c r="V8" s="779">
        <v>2</v>
      </c>
      <c r="W8" s="779"/>
      <c r="X8" s="779"/>
      <c r="Y8" s="779"/>
      <c r="Z8" s="779"/>
      <c r="AA8" s="779">
        <v>0</v>
      </c>
      <c r="AB8" s="779"/>
      <c r="AC8" s="779"/>
      <c r="AD8" s="779"/>
      <c r="AE8" s="780"/>
      <c r="AF8" s="781">
        <v>0</v>
      </c>
      <c r="AG8" s="782"/>
      <c r="AH8" s="782"/>
      <c r="AI8" s="782"/>
      <c r="AJ8" s="783"/>
      <c r="AK8" s="784" t="s">
        <v>565</v>
      </c>
      <c r="AL8" s="785"/>
      <c r="AM8" s="785"/>
      <c r="AN8" s="785"/>
      <c r="AO8" s="785"/>
      <c r="AP8" s="785" t="s">
        <v>565</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561</v>
      </c>
      <c r="BT8" s="789"/>
      <c r="BU8" s="789"/>
      <c r="BV8" s="789"/>
      <c r="BW8" s="789"/>
      <c r="BX8" s="789"/>
      <c r="BY8" s="789"/>
      <c r="BZ8" s="789"/>
      <c r="CA8" s="789"/>
      <c r="CB8" s="789"/>
      <c r="CC8" s="789"/>
      <c r="CD8" s="789"/>
      <c r="CE8" s="789"/>
      <c r="CF8" s="789"/>
      <c r="CG8" s="790"/>
      <c r="CH8" s="801">
        <v>11</v>
      </c>
      <c r="CI8" s="802"/>
      <c r="CJ8" s="802"/>
      <c r="CK8" s="802"/>
      <c r="CL8" s="803"/>
      <c r="CM8" s="801">
        <v>4122</v>
      </c>
      <c r="CN8" s="802"/>
      <c r="CO8" s="802"/>
      <c r="CP8" s="802"/>
      <c r="CQ8" s="803"/>
      <c r="CR8" s="801">
        <v>2160</v>
      </c>
      <c r="CS8" s="802"/>
      <c r="CT8" s="802"/>
      <c r="CU8" s="802"/>
      <c r="CV8" s="803"/>
      <c r="CW8" s="801" t="s">
        <v>558</v>
      </c>
      <c r="CX8" s="802"/>
      <c r="CY8" s="802"/>
      <c r="CZ8" s="802"/>
      <c r="DA8" s="803"/>
      <c r="DB8" s="801" t="s">
        <v>558</v>
      </c>
      <c r="DC8" s="802"/>
      <c r="DD8" s="802"/>
      <c r="DE8" s="802"/>
      <c r="DF8" s="803"/>
      <c r="DG8" s="801" t="s">
        <v>558</v>
      </c>
      <c r="DH8" s="802"/>
      <c r="DI8" s="802"/>
      <c r="DJ8" s="802"/>
      <c r="DK8" s="803"/>
      <c r="DL8" s="801" t="s">
        <v>558</v>
      </c>
      <c r="DM8" s="802"/>
      <c r="DN8" s="802"/>
      <c r="DO8" s="802"/>
      <c r="DP8" s="803"/>
      <c r="DQ8" s="801" t="s">
        <v>563</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t="s">
        <v>562</v>
      </c>
      <c r="BS9" s="788" t="s">
        <v>560</v>
      </c>
      <c r="BT9" s="789"/>
      <c r="BU9" s="789"/>
      <c r="BV9" s="789"/>
      <c r="BW9" s="789"/>
      <c r="BX9" s="789"/>
      <c r="BY9" s="789"/>
      <c r="BZ9" s="789"/>
      <c r="CA9" s="789"/>
      <c r="CB9" s="789"/>
      <c r="CC9" s="789"/>
      <c r="CD9" s="789"/>
      <c r="CE9" s="789"/>
      <c r="CF9" s="789"/>
      <c r="CG9" s="790"/>
      <c r="CH9" s="801">
        <v>3</v>
      </c>
      <c r="CI9" s="802"/>
      <c r="CJ9" s="802"/>
      <c r="CK9" s="802"/>
      <c r="CL9" s="803"/>
      <c r="CM9" s="801">
        <v>727</v>
      </c>
      <c r="CN9" s="802"/>
      <c r="CO9" s="802"/>
      <c r="CP9" s="802"/>
      <c r="CQ9" s="803"/>
      <c r="CR9" s="801">
        <v>5</v>
      </c>
      <c r="CS9" s="802"/>
      <c r="CT9" s="802"/>
      <c r="CU9" s="802"/>
      <c r="CV9" s="803"/>
      <c r="CW9" s="801" t="s">
        <v>563</v>
      </c>
      <c r="CX9" s="802"/>
      <c r="CY9" s="802"/>
      <c r="CZ9" s="802"/>
      <c r="DA9" s="803"/>
      <c r="DB9" s="801">
        <v>597</v>
      </c>
      <c r="DC9" s="802"/>
      <c r="DD9" s="802"/>
      <c r="DE9" s="802"/>
      <c r="DF9" s="803"/>
      <c r="DG9" s="801" t="s">
        <v>564</v>
      </c>
      <c r="DH9" s="802"/>
      <c r="DI9" s="802"/>
      <c r="DJ9" s="802"/>
      <c r="DK9" s="803"/>
      <c r="DL9" s="801" t="s">
        <v>563</v>
      </c>
      <c r="DM9" s="802"/>
      <c r="DN9" s="802"/>
      <c r="DO9" s="802"/>
      <c r="DP9" s="803"/>
      <c r="DQ9" s="801">
        <v>584</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370</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371</v>
      </c>
      <c r="B23" s="810" t="s">
        <v>372</v>
      </c>
      <c r="C23" s="811"/>
      <c r="D23" s="811"/>
      <c r="E23" s="811"/>
      <c r="F23" s="811"/>
      <c r="G23" s="811"/>
      <c r="H23" s="811"/>
      <c r="I23" s="811"/>
      <c r="J23" s="811"/>
      <c r="K23" s="811"/>
      <c r="L23" s="811"/>
      <c r="M23" s="811"/>
      <c r="N23" s="811"/>
      <c r="O23" s="811"/>
      <c r="P23" s="812"/>
      <c r="Q23" s="813"/>
      <c r="R23" s="814"/>
      <c r="S23" s="814"/>
      <c r="T23" s="814"/>
      <c r="U23" s="814"/>
      <c r="V23" s="814"/>
      <c r="W23" s="814"/>
      <c r="X23" s="814"/>
      <c r="Y23" s="814"/>
      <c r="Z23" s="814"/>
      <c r="AA23" s="814"/>
      <c r="AB23" s="814"/>
      <c r="AC23" s="814"/>
      <c r="AD23" s="814"/>
      <c r="AE23" s="815"/>
      <c r="AF23" s="816">
        <v>361</v>
      </c>
      <c r="AG23" s="814"/>
      <c r="AH23" s="814"/>
      <c r="AI23" s="814"/>
      <c r="AJ23" s="817"/>
      <c r="AK23" s="818"/>
      <c r="AL23" s="819"/>
      <c r="AM23" s="819"/>
      <c r="AN23" s="819"/>
      <c r="AO23" s="819"/>
      <c r="AP23" s="814"/>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373</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351</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2" t="s">
        <v>378</v>
      </c>
      <c r="AG26" s="833"/>
      <c r="AH26" s="833"/>
      <c r="AI26" s="833"/>
      <c r="AJ26" s="834"/>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358</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383</v>
      </c>
      <c r="C28" s="752"/>
      <c r="D28" s="752"/>
      <c r="E28" s="752"/>
      <c r="F28" s="752"/>
      <c r="G28" s="752"/>
      <c r="H28" s="752"/>
      <c r="I28" s="752"/>
      <c r="J28" s="752"/>
      <c r="K28" s="752"/>
      <c r="L28" s="752"/>
      <c r="M28" s="752"/>
      <c r="N28" s="752"/>
      <c r="O28" s="752"/>
      <c r="P28" s="753"/>
      <c r="Q28" s="842">
        <v>2841</v>
      </c>
      <c r="R28" s="843"/>
      <c r="S28" s="843"/>
      <c r="T28" s="843"/>
      <c r="U28" s="843"/>
      <c r="V28" s="843">
        <v>2841</v>
      </c>
      <c r="W28" s="843"/>
      <c r="X28" s="843"/>
      <c r="Y28" s="843"/>
      <c r="Z28" s="843"/>
      <c r="AA28" s="843">
        <v>0</v>
      </c>
      <c r="AB28" s="843"/>
      <c r="AC28" s="843"/>
      <c r="AD28" s="843"/>
      <c r="AE28" s="844"/>
      <c r="AF28" s="845">
        <v>0</v>
      </c>
      <c r="AG28" s="843"/>
      <c r="AH28" s="843"/>
      <c r="AI28" s="843"/>
      <c r="AJ28" s="846"/>
      <c r="AK28" s="847">
        <v>193</v>
      </c>
      <c r="AL28" s="838"/>
      <c r="AM28" s="838"/>
      <c r="AN28" s="838"/>
      <c r="AO28" s="838"/>
      <c r="AP28" s="838" t="s">
        <v>557</v>
      </c>
      <c r="AQ28" s="838"/>
      <c r="AR28" s="838"/>
      <c r="AS28" s="838"/>
      <c r="AT28" s="838"/>
      <c r="AU28" s="838" t="s">
        <v>557</v>
      </c>
      <c r="AV28" s="838"/>
      <c r="AW28" s="838"/>
      <c r="AX28" s="838"/>
      <c r="AY28" s="838"/>
      <c r="AZ28" s="839" t="s">
        <v>558</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384</v>
      </c>
      <c r="C29" s="776"/>
      <c r="D29" s="776"/>
      <c r="E29" s="776"/>
      <c r="F29" s="776"/>
      <c r="G29" s="776"/>
      <c r="H29" s="776"/>
      <c r="I29" s="776"/>
      <c r="J29" s="776"/>
      <c r="K29" s="776"/>
      <c r="L29" s="776"/>
      <c r="M29" s="776"/>
      <c r="N29" s="776"/>
      <c r="O29" s="776"/>
      <c r="P29" s="777"/>
      <c r="Q29" s="778">
        <v>1794</v>
      </c>
      <c r="R29" s="779"/>
      <c r="S29" s="779"/>
      <c r="T29" s="779"/>
      <c r="U29" s="779"/>
      <c r="V29" s="779">
        <v>1765</v>
      </c>
      <c r="W29" s="779"/>
      <c r="X29" s="779"/>
      <c r="Y29" s="779"/>
      <c r="Z29" s="779"/>
      <c r="AA29" s="779">
        <v>29</v>
      </c>
      <c r="AB29" s="779"/>
      <c r="AC29" s="779"/>
      <c r="AD29" s="779"/>
      <c r="AE29" s="780"/>
      <c r="AF29" s="781">
        <v>29</v>
      </c>
      <c r="AG29" s="782"/>
      <c r="AH29" s="782"/>
      <c r="AI29" s="782"/>
      <c r="AJ29" s="783"/>
      <c r="AK29" s="850">
        <v>260</v>
      </c>
      <c r="AL29" s="851"/>
      <c r="AM29" s="851"/>
      <c r="AN29" s="851"/>
      <c r="AO29" s="851"/>
      <c r="AP29" s="851" t="s">
        <v>557</v>
      </c>
      <c r="AQ29" s="851"/>
      <c r="AR29" s="851"/>
      <c r="AS29" s="851"/>
      <c r="AT29" s="851"/>
      <c r="AU29" s="851" t="s">
        <v>557</v>
      </c>
      <c r="AV29" s="851"/>
      <c r="AW29" s="851"/>
      <c r="AX29" s="851"/>
      <c r="AY29" s="851"/>
      <c r="AZ29" s="852" t="s">
        <v>558</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385</v>
      </c>
      <c r="C30" s="776"/>
      <c r="D30" s="776"/>
      <c r="E30" s="776"/>
      <c r="F30" s="776"/>
      <c r="G30" s="776"/>
      <c r="H30" s="776"/>
      <c r="I30" s="776"/>
      <c r="J30" s="776"/>
      <c r="K30" s="776"/>
      <c r="L30" s="776"/>
      <c r="M30" s="776"/>
      <c r="N30" s="776"/>
      <c r="O30" s="776"/>
      <c r="P30" s="777"/>
      <c r="Q30" s="778">
        <v>511</v>
      </c>
      <c r="R30" s="779"/>
      <c r="S30" s="779"/>
      <c r="T30" s="779"/>
      <c r="U30" s="779"/>
      <c r="V30" s="779">
        <v>503</v>
      </c>
      <c r="W30" s="779"/>
      <c r="X30" s="779"/>
      <c r="Y30" s="779"/>
      <c r="Z30" s="779"/>
      <c r="AA30" s="779">
        <v>8</v>
      </c>
      <c r="AB30" s="779"/>
      <c r="AC30" s="779"/>
      <c r="AD30" s="779"/>
      <c r="AE30" s="780"/>
      <c r="AF30" s="781">
        <v>8</v>
      </c>
      <c r="AG30" s="782"/>
      <c r="AH30" s="782"/>
      <c r="AI30" s="782"/>
      <c r="AJ30" s="783"/>
      <c r="AK30" s="850">
        <v>256</v>
      </c>
      <c r="AL30" s="851"/>
      <c r="AM30" s="851"/>
      <c r="AN30" s="851"/>
      <c r="AO30" s="851"/>
      <c r="AP30" s="851" t="s">
        <v>557</v>
      </c>
      <c r="AQ30" s="851"/>
      <c r="AR30" s="851"/>
      <c r="AS30" s="851"/>
      <c r="AT30" s="851"/>
      <c r="AU30" s="851" t="s">
        <v>557</v>
      </c>
      <c r="AV30" s="851"/>
      <c r="AW30" s="851"/>
      <c r="AX30" s="851"/>
      <c r="AY30" s="851"/>
      <c r="AZ30" s="852" t="s">
        <v>558</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386</v>
      </c>
      <c r="C31" s="776"/>
      <c r="D31" s="776"/>
      <c r="E31" s="776"/>
      <c r="F31" s="776"/>
      <c r="G31" s="776"/>
      <c r="H31" s="776"/>
      <c r="I31" s="776"/>
      <c r="J31" s="776"/>
      <c r="K31" s="776"/>
      <c r="L31" s="776"/>
      <c r="M31" s="776"/>
      <c r="N31" s="776"/>
      <c r="O31" s="776"/>
      <c r="P31" s="777"/>
      <c r="Q31" s="778">
        <v>8</v>
      </c>
      <c r="R31" s="779"/>
      <c r="S31" s="779"/>
      <c r="T31" s="779"/>
      <c r="U31" s="779"/>
      <c r="V31" s="779">
        <v>8</v>
      </c>
      <c r="W31" s="779"/>
      <c r="X31" s="779"/>
      <c r="Y31" s="779"/>
      <c r="Z31" s="779"/>
      <c r="AA31" s="779">
        <v>1</v>
      </c>
      <c r="AB31" s="779"/>
      <c r="AC31" s="779"/>
      <c r="AD31" s="779"/>
      <c r="AE31" s="780"/>
      <c r="AF31" s="781">
        <v>1</v>
      </c>
      <c r="AG31" s="782"/>
      <c r="AH31" s="782"/>
      <c r="AI31" s="782"/>
      <c r="AJ31" s="783"/>
      <c r="AK31" s="850" t="s">
        <v>557</v>
      </c>
      <c r="AL31" s="851"/>
      <c r="AM31" s="851"/>
      <c r="AN31" s="851"/>
      <c r="AO31" s="851"/>
      <c r="AP31" s="851" t="s">
        <v>557</v>
      </c>
      <c r="AQ31" s="851"/>
      <c r="AR31" s="851"/>
      <c r="AS31" s="851"/>
      <c r="AT31" s="851"/>
      <c r="AU31" s="851" t="s">
        <v>557</v>
      </c>
      <c r="AV31" s="851"/>
      <c r="AW31" s="851"/>
      <c r="AX31" s="851"/>
      <c r="AY31" s="851"/>
      <c r="AZ31" s="852" t="s">
        <v>558</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387</v>
      </c>
      <c r="C32" s="776"/>
      <c r="D32" s="776"/>
      <c r="E32" s="776"/>
      <c r="F32" s="776"/>
      <c r="G32" s="776"/>
      <c r="H32" s="776"/>
      <c r="I32" s="776"/>
      <c r="J32" s="776"/>
      <c r="K32" s="776"/>
      <c r="L32" s="776"/>
      <c r="M32" s="776"/>
      <c r="N32" s="776"/>
      <c r="O32" s="776"/>
      <c r="P32" s="777"/>
      <c r="Q32" s="778">
        <v>80</v>
      </c>
      <c r="R32" s="779"/>
      <c r="S32" s="779"/>
      <c r="T32" s="779"/>
      <c r="U32" s="779"/>
      <c r="V32" s="779">
        <v>80</v>
      </c>
      <c r="W32" s="779"/>
      <c r="X32" s="779"/>
      <c r="Y32" s="779"/>
      <c r="Z32" s="779"/>
      <c r="AA32" s="779">
        <v>0</v>
      </c>
      <c r="AB32" s="779"/>
      <c r="AC32" s="779"/>
      <c r="AD32" s="779"/>
      <c r="AE32" s="780"/>
      <c r="AF32" s="781">
        <v>0</v>
      </c>
      <c r="AG32" s="782"/>
      <c r="AH32" s="782"/>
      <c r="AI32" s="782"/>
      <c r="AJ32" s="783"/>
      <c r="AK32" s="850">
        <v>19</v>
      </c>
      <c r="AL32" s="851"/>
      <c r="AM32" s="851"/>
      <c r="AN32" s="851"/>
      <c r="AO32" s="851"/>
      <c r="AP32" s="851">
        <v>160</v>
      </c>
      <c r="AQ32" s="851"/>
      <c r="AR32" s="851"/>
      <c r="AS32" s="851"/>
      <c r="AT32" s="851"/>
      <c r="AU32" s="851">
        <v>58</v>
      </c>
      <c r="AV32" s="851"/>
      <c r="AW32" s="851"/>
      <c r="AX32" s="851"/>
      <c r="AY32" s="851"/>
      <c r="AZ32" s="852" t="s">
        <v>558</v>
      </c>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388</v>
      </c>
      <c r="C33" s="776"/>
      <c r="D33" s="776"/>
      <c r="E33" s="776"/>
      <c r="F33" s="776"/>
      <c r="G33" s="776"/>
      <c r="H33" s="776"/>
      <c r="I33" s="776"/>
      <c r="J33" s="776"/>
      <c r="K33" s="776"/>
      <c r="L33" s="776"/>
      <c r="M33" s="776"/>
      <c r="N33" s="776"/>
      <c r="O33" s="776"/>
      <c r="P33" s="777"/>
      <c r="Q33" s="778">
        <v>1593</v>
      </c>
      <c r="R33" s="779"/>
      <c r="S33" s="779"/>
      <c r="T33" s="779"/>
      <c r="U33" s="779"/>
      <c r="V33" s="779">
        <v>106</v>
      </c>
      <c r="W33" s="779"/>
      <c r="X33" s="779"/>
      <c r="Y33" s="779"/>
      <c r="Z33" s="779"/>
      <c r="AA33" s="779">
        <v>1487</v>
      </c>
      <c r="AB33" s="779"/>
      <c r="AC33" s="779"/>
      <c r="AD33" s="779"/>
      <c r="AE33" s="780"/>
      <c r="AF33" s="781">
        <v>1487</v>
      </c>
      <c r="AG33" s="782"/>
      <c r="AH33" s="782"/>
      <c r="AI33" s="782"/>
      <c r="AJ33" s="783"/>
      <c r="AK33" s="850" t="s">
        <v>557</v>
      </c>
      <c r="AL33" s="851"/>
      <c r="AM33" s="851"/>
      <c r="AN33" s="851"/>
      <c r="AO33" s="851"/>
      <c r="AP33" s="851">
        <v>147</v>
      </c>
      <c r="AQ33" s="851"/>
      <c r="AR33" s="851"/>
      <c r="AS33" s="851"/>
      <c r="AT33" s="851"/>
      <c r="AU33" s="851" t="s">
        <v>558</v>
      </c>
      <c r="AV33" s="851"/>
      <c r="AW33" s="851"/>
      <c r="AX33" s="851"/>
      <c r="AY33" s="851"/>
      <c r="AZ33" s="852" t="s">
        <v>558</v>
      </c>
      <c r="BA33" s="852"/>
      <c r="BB33" s="852"/>
      <c r="BC33" s="852"/>
      <c r="BD33" s="852"/>
      <c r="BE33" s="848" t="s">
        <v>389</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390</v>
      </c>
      <c r="C34" s="776"/>
      <c r="D34" s="776"/>
      <c r="E34" s="776"/>
      <c r="F34" s="776"/>
      <c r="G34" s="776"/>
      <c r="H34" s="776"/>
      <c r="I34" s="776"/>
      <c r="J34" s="776"/>
      <c r="K34" s="776"/>
      <c r="L34" s="776"/>
      <c r="M34" s="776"/>
      <c r="N34" s="776"/>
      <c r="O34" s="776"/>
      <c r="P34" s="777"/>
      <c r="Q34" s="778">
        <v>1045</v>
      </c>
      <c r="R34" s="779"/>
      <c r="S34" s="779"/>
      <c r="T34" s="779"/>
      <c r="U34" s="779"/>
      <c r="V34" s="779">
        <v>1018</v>
      </c>
      <c r="W34" s="779"/>
      <c r="X34" s="779"/>
      <c r="Y34" s="779"/>
      <c r="Z34" s="779"/>
      <c r="AA34" s="779">
        <v>26</v>
      </c>
      <c r="AB34" s="779"/>
      <c r="AC34" s="779"/>
      <c r="AD34" s="779"/>
      <c r="AE34" s="780"/>
      <c r="AF34" s="781">
        <v>26</v>
      </c>
      <c r="AG34" s="782"/>
      <c r="AH34" s="782"/>
      <c r="AI34" s="782"/>
      <c r="AJ34" s="783"/>
      <c r="AK34" s="850">
        <v>361</v>
      </c>
      <c r="AL34" s="851"/>
      <c r="AM34" s="851"/>
      <c r="AN34" s="851"/>
      <c r="AO34" s="851"/>
      <c r="AP34" s="851">
        <v>6662</v>
      </c>
      <c r="AQ34" s="851"/>
      <c r="AR34" s="851"/>
      <c r="AS34" s="851"/>
      <c r="AT34" s="851"/>
      <c r="AU34" s="851">
        <v>4883</v>
      </c>
      <c r="AV34" s="851"/>
      <c r="AW34" s="851"/>
      <c r="AX34" s="851"/>
      <c r="AY34" s="851"/>
      <c r="AZ34" s="852" t="s">
        <v>558</v>
      </c>
      <c r="BA34" s="852"/>
      <c r="BB34" s="852"/>
      <c r="BC34" s="852"/>
      <c r="BD34" s="852"/>
      <c r="BE34" s="848" t="s">
        <v>391</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392</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371</v>
      </c>
      <c r="B63" s="810" t="s">
        <v>393</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1551</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395</v>
      </c>
      <c r="B66" s="761"/>
      <c r="C66" s="761"/>
      <c r="D66" s="761"/>
      <c r="E66" s="761"/>
      <c r="F66" s="761"/>
      <c r="G66" s="761"/>
      <c r="H66" s="761"/>
      <c r="I66" s="761"/>
      <c r="J66" s="761"/>
      <c r="K66" s="761"/>
      <c r="L66" s="761"/>
      <c r="M66" s="761"/>
      <c r="N66" s="761"/>
      <c r="O66" s="761"/>
      <c r="P66" s="762"/>
      <c r="Q66" s="737" t="s">
        <v>375</v>
      </c>
      <c r="R66" s="738"/>
      <c r="S66" s="738"/>
      <c r="T66" s="738"/>
      <c r="U66" s="739"/>
      <c r="V66" s="737" t="s">
        <v>376</v>
      </c>
      <c r="W66" s="738"/>
      <c r="X66" s="738"/>
      <c r="Y66" s="738"/>
      <c r="Z66" s="739"/>
      <c r="AA66" s="737" t="s">
        <v>377</v>
      </c>
      <c r="AB66" s="738"/>
      <c r="AC66" s="738"/>
      <c r="AD66" s="738"/>
      <c r="AE66" s="739"/>
      <c r="AF66" s="872" t="s">
        <v>378</v>
      </c>
      <c r="AG66" s="833"/>
      <c r="AH66" s="833"/>
      <c r="AI66" s="833"/>
      <c r="AJ66" s="873"/>
      <c r="AK66" s="737" t="s">
        <v>379</v>
      </c>
      <c r="AL66" s="761"/>
      <c r="AM66" s="761"/>
      <c r="AN66" s="761"/>
      <c r="AO66" s="762"/>
      <c r="AP66" s="737" t="s">
        <v>380</v>
      </c>
      <c r="AQ66" s="738"/>
      <c r="AR66" s="738"/>
      <c r="AS66" s="738"/>
      <c r="AT66" s="739"/>
      <c r="AU66" s="737" t="s">
        <v>396</v>
      </c>
      <c r="AV66" s="738"/>
      <c r="AW66" s="738"/>
      <c r="AX66" s="738"/>
      <c r="AY66" s="739"/>
      <c r="AZ66" s="737" t="s">
        <v>358</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541</v>
      </c>
      <c r="C68" s="890"/>
      <c r="D68" s="890"/>
      <c r="E68" s="890"/>
      <c r="F68" s="890"/>
      <c r="G68" s="890"/>
      <c r="H68" s="890"/>
      <c r="I68" s="890"/>
      <c r="J68" s="890"/>
      <c r="K68" s="890"/>
      <c r="L68" s="890"/>
      <c r="M68" s="890"/>
      <c r="N68" s="890"/>
      <c r="O68" s="890"/>
      <c r="P68" s="891"/>
      <c r="Q68" s="892">
        <v>351</v>
      </c>
      <c r="R68" s="886"/>
      <c r="S68" s="886"/>
      <c r="T68" s="886"/>
      <c r="U68" s="886"/>
      <c r="V68" s="886">
        <v>344</v>
      </c>
      <c r="W68" s="886"/>
      <c r="X68" s="886"/>
      <c r="Y68" s="886"/>
      <c r="Z68" s="886"/>
      <c r="AA68" s="886">
        <v>7</v>
      </c>
      <c r="AB68" s="886"/>
      <c r="AC68" s="886"/>
      <c r="AD68" s="886"/>
      <c r="AE68" s="886"/>
      <c r="AF68" s="886">
        <v>7</v>
      </c>
      <c r="AG68" s="886"/>
      <c r="AH68" s="886"/>
      <c r="AI68" s="886"/>
      <c r="AJ68" s="886"/>
      <c r="AK68" s="886">
        <v>11</v>
      </c>
      <c r="AL68" s="886"/>
      <c r="AM68" s="886"/>
      <c r="AN68" s="886"/>
      <c r="AO68" s="886"/>
      <c r="AP68" s="886">
        <v>71</v>
      </c>
      <c r="AQ68" s="886"/>
      <c r="AR68" s="886"/>
      <c r="AS68" s="886"/>
      <c r="AT68" s="886"/>
      <c r="AU68" s="886" t="s">
        <v>551</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542</v>
      </c>
      <c r="C69" s="894"/>
      <c r="D69" s="894"/>
      <c r="E69" s="894"/>
      <c r="F69" s="894"/>
      <c r="G69" s="894"/>
      <c r="H69" s="894"/>
      <c r="I69" s="894"/>
      <c r="J69" s="894"/>
      <c r="K69" s="894"/>
      <c r="L69" s="894"/>
      <c r="M69" s="894"/>
      <c r="N69" s="894"/>
      <c r="O69" s="894"/>
      <c r="P69" s="895"/>
      <c r="Q69" s="896">
        <v>2072</v>
      </c>
      <c r="R69" s="851"/>
      <c r="S69" s="851"/>
      <c r="T69" s="851"/>
      <c r="U69" s="851"/>
      <c r="V69" s="851">
        <v>2059</v>
      </c>
      <c r="W69" s="851"/>
      <c r="X69" s="851"/>
      <c r="Y69" s="851"/>
      <c r="Z69" s="851"/>
      <c r="AA69" s="851">
        <v>13</v>
      </c>
      <c r="AB69" s="851"/>
      <c r="AC69" s="851"/>
      <c r="AD69" s="851"/>
      <c r="AE69" s="851"/>
      <c r="AF69" s="851">
        <v>13</v>
      </c>
      <c r="AG69" s="851"/>
      <c r="AH69" s="851"/>
      <c r="AI69" s="851"/>
      <c r="AJ69" s="851"/>
      <c r="AK69" s="851">
        <v>150</v>
      </c>
      <c r="AL69" s="851"/>
      <c r="AM69" s="851"/>
      <c r="AN69" s="851"/>
      <c r="AO69" s="851"/>
      <c r="AP69" s="851">
        <v>315</v>
      </c>
      <c r="AQ69" s="851"/>
      <c r="AR69" s="851"/>
      <c r="AS69" s="851"/>
      <c r="AT69" s="851"/>
      <c r="AU69" s="851">
        <v>28</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543</v>
      </c>
      <c r="C70" s="894"/>
      <c r="D70" s="894"/>
      <c r="E70" s="894"/>
      <c r="F70" s="894"/>
      <c r="G70" s="894"/>
      <c r="H70" s="894"/>
      <c r="I70" s="894"/>
      <c r="J70" s="894"/>
      <c r="K70" s="894"/>
      <c r="L70" s="894"/>
      <c r="M70" s="894"/>
      <c r="N70" s="894"/>
      <c r="O70" s="894"/>
      <c r="P70" s="895"/>
      <c r="Q70" s="896">
        <v>5242</v>
      </c>
      <c r="R70" s="851"/>
      <c r="S70" s="851"/>
      <c r="T70" s="851"/>
      <c r="U70" s="851"/>
      <c r="V70" s="851">
        <v>5217</v>
      </c>
      <c r="W70" s="851"/>
      <c r="X70" s="851"/>
      <c r="Y70" s="851"/>
      <c r="Z70" s="851"/>
      <c r="AA70" s="851">
        <v>26</v>
      </c>
      <c r="AB70" s="851"/>
      <c r="AC70" s="851"/>
      <c r="AD70" s="851"/>
      <c r="AE70" s="851"/>
      <c r="AF70" s="851">
        <v>26</v>
      </c>
      <c r="AG70" s="851"/>
      <c r="AH70" s="851"/>
      <c r="AI70" s="851"/>
      <c r="AJ70" s="851"/>
      <c r="AK70" s="851">
        <v>12</v>
      </c>
      <c r="AL70" s="851"/>
      <c r="AM70" s="851"/>
      <c r="AN70" s="851"/>
      <c r="AO70" s="851"/>
      <c r="AP70" s="851" t="s">
        <v>551</v>
      </c>
      <c r="AQ70" s="851"/>
      <c r="AR70" s="851"/>
      <c r="AS70" s="851"/>
      <c r="AT70" s="851"/>
      <c r="AU70" s="851" t="s">
        <v>552</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544</v>
      </c>
      <c r="C71" s="894"/>
      <c r="D71" s="894"/>
      <c r="E71" s="894"/>
      <c r="F71" s="894"/>
      <c r="G71" s="894"/>
      <c r="H71" s="894"/>
      <c r="I71" s="894"/>
      <c r="J71" s="894"/>
      <c r="K71" s="894"/>
      <c r="L71" s="894"/>
      <c r="M71" s="894"/>
      <c r="N71" s="894"/>
      <c r="O71" s="894"/>
      <c r="P71" s="895"/>
      <c r="Q71" s="896">
        <v>136</v>
      </c>
      <c r="R71" s="851"/>
      <c r="S71" s="851"/>
      <c r="T71" s="851"/>
      <c r="U71" s="851"/>
      <c r="V71" s="851">
        <v>87</v>
      </c>
      <c r="W71" s="851"/>
      <c r="X71" s="851"/>
      <c r="Y71" s="851"/>
      <c r="Z71" s="851"/>
      <c r="AA71" s="851">
        <v>49</v>
      </c>
      <c r="AB71" s="851"/>
      <c r="AC71" s="851"/>
      <c r="AD71" s="851"/>
      <c r="AE71" s="851"/>
      <c r="AF71" s="851">
        <v>49</v>
      </c>
      <c r="AG71" s="851"/>
      <c r="AH71" s="851"/>
      <c r="AI71" s="851"/>
      <c r="AJ71" s="851"/>
      <c r="AK71" s="851">
        <v>43</v>
      </c>
      <c r="AL71" s="851"/>
      <c r="AM71" s="851"/>
      <c r="AN71" s="851"/>
      <c r="AO71" s="851"/>
      <c r="AP71" s="851" t="s">
        <v>552</v>
      </c>
      <c r="AQ71" s="851"/>
      <c r="AR71" s="851"/>
      <c r="AS71" s="851"/>
      <c r="AT71" s="851"/>
      <c r="AU71" s="851" t="s">
        <v>553</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545</v>
      </c>
      <c r="C72" s="894"/>
      <c r="D72" s="894"/>
      <c r="E72" s="894"/>
      <c r="F72" s="894"/>
      <c r="G72" s="894"/>
      <c r="H72" s="894"/>
      <c r="I72" s="894"/>
      <c r="J72" s="894"/>
      <c r="K72" s="894"/>
      <c r="L72" s="894"/>
      <c r="M72" s="894"/>
      <c r="N72" s="894"/>
      <c r="O72" s="894"/>
      <c r="P72" s="895"/>
      <c r="Q72" s="896">
        <v>708</v>
      </c>
      <c r="R72" s="851"/>
      <c r="S72" s="851"/>
      <c r="T72" s="851"/>
      <c r="U72" s="851"/>
      <c r="V72" s="851">
        <v>675</v>
      </c>
      <c r="W72" s="851"/>
      <c r="X72" s="851"/>
      <c r="Y72" s="851"/>
      <c r="Z72" s="851"/>
      <c r="AA72" s="851">
        <v>33</v>
      </c>
      <c r="AB72" s="851"/>
      <c r="AC72" s="851"/>
      <c r="AD72" s="851"/>
      <c r="AE72" s="851"/>
      <c r="AF72" s="851">
        <v>33</v>
      </c>
      <c r="AG72" s="851"/>
      <c r="AH72" s="851"/>
      <c r="AI72" s="851"/>
      <c r="AJ72" s="851"/>
      <c r="AK72" s="851">
        <v>0</v>
      </c>
      <c r="AL72" s="851"/>
      <c r="AM72" s="851"/>
      <c r="AN72" s="851"/>
      <c r="AO72" s="851"/>
      <c r="AP72" s="851">
        <v>206</v>
      </c>
      <c r="AQ72" s="851"/>
      <c r="AR72" s="851"/>
      <c r="AS72" s="851"/>
      <c r="AT72" s="851"/>
      <c r="AU72" s="851" t="s">
        <v>554</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546</v>
      </c>
      <c r="C73" s="894"/>
      <c r="D73" s="894"/>
      <c r="E73" s="894"/>
      <c r="F73" s="894"/>
      <c r="G73" s="894"/>
      <c r="H73" s="894"/>
      <c r="I73" s="894"/>
      <c r="J73" s="894"/>
      <c r="K73" s="894"/>
      <c r="L73" s="894"/>
      <c r="M73" s="894"/>
      <c r="N73" s="894"/>
      <c r="O73" s="894"/>
      <c r="P73" s="895"/>
      <c r="Q73" s="896">
        <v>158</v>
      </c>
      <c r="R73" s="851"/>
      <c r="S73" s="851"/>
      <c r="T73" s="851"/>
      <c r="U73" s="851"/>
      <c r="V73" s="851">
        <v>149</v>
      </c>
      <c r="W73" s="851"/>
      <c r="X73" s="851"/>
      <c r="Y73" s="851"/>
      <c r="Z73" s="851"/>
      <c r="AA73" s="851">
        <v>8</v>
      </c>
      <c r="AB73" s="851"/>
      <c r="AC73" s="851"/>
      <c r="AD73" s="851"/>
      <c r="AE73" s="851"/>
      <c r="AF73" s="851">
        <v>8</v>
      </c>
      <c r="AG73" s="851"/>
      <c r="AH73" s="851"/>
      <c r="AI73" s="851"/>
      <c r="AJ73" s="851"/>
      <c r="AK73" s="851">
        <v>6</v>
      </c>
      <c r="AL73" s="851"/>
      <c r="AM73" s="851"/>
      <c r="AN73" s="851"/>
      <c r="AO73" s="851"/>
      <c r="AP73" s="851">
        <v>259</v>
      </c>
      <c r="AQ73" s="851"/>
      <c r="AR73" s="851"/>
      <c r="AS73" s="851"/>
      <c r="AT73" s="851"/>
      <c r="AU73" s="851" t="s">
        <v>555</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547</v>
      </c>
      <c r="C74" s="894"/>
      <c r="D74" s="894"/>
      <c r="E74" s="894"/>
      <c r="F74" s="894"/>
      <c r="G74" s="894"/>
      <c r="H74" s="894"/>
      <c r="I74" s="894"/>
      <c r="J74" s="894"/>
      <c r="K74" s="894"/>
      <c r="L74" s="894"/>
      <c r="M74" s="894"/>
      <c r="N74" s="894"/>
      <c r="O74" s="894"/>
      <c r="P74" s="895"/>
      <c r="Q74" s="896">
        <v>327</v>
      </c>
      <c r="R74" s="851"/>
      <c r="S74" s="851"/>
      <c r="T74" s="851"/>
      <c r="U74" s="851"/>
      <c r="V74" s="851">
        <v>319</v>
      </c>
      <c r="W74" s="851"/>
      <c r="X74" s="851"/>
      <c r="Y74" s="851"/>
      <c r="Z74" s="851"/>
      <c r="AA74" s="851">
        <v>8</v>
      </c>
      <c r="AB74" s="851"/>
      <c r="AC74" s="851"/>
      <c r="AD74" s="851"/>
      <c r="AE74" s="851"/>
      <c r="AF74" s="851">
        <v>8</v>
      </c>
      <c r="AG74" s="851"/>
      <c r="AH74" s="851"/>
      <c r="AI74" s="851"/>
      <c r="AJ74" s="851"/>
      <c r="AK74" s="851">
        <v>0</v>
      </c>
      <c r="AL74" s="851"/>
      <c r="AM74" s="851"/>
      <c r="AN74" s="851"/>
      <c r="AO74" s="851"/>
      <c r="AP74" s="851">
        <v>998</v>
      </c>
      <c r="AQ74" s="851"/>
      <c r="AR74" s="851"/>
      <c r="AS74" s="851"/>
      <c r="AT74" s="851"/>
      <c r="AU74" s="851">
        <v>339</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548</v>
      </c>
      <c r="C75" s="894"/>
      <c r="D75" s="894"/>
      <c r="E75" s="894"/>
      <c r="F75" s="894"/>
      <c r="G75" s="894"/>
      <c r="H75" s="894"/>
      <c r="I75" s="894"/>
      <c r="J75" s="894"/>
      <c r="K75" s="894"/>
      <c r="L75" s="894"/>
      <c r="M75" s="894"/>
      <c r="N75" s="894"/>
      <c r="O75" s="894"/>
      <c r="P75" s="895"/>
      <c r="Q75" s="899">
        <v>264</v>
      </c>
      <c r="R75" s="900"/>
      <c r="S75" s="900"/>
      <c r="T75" s="900"/>
      <c r="U75" s="850"/>
      <c r="V75" s="901">
        <v>264</v>
      </c>
      <c r="W75" s="900"/>
      <c r="X75" s="900"/>
      <c r="Y75" s="900"/>
      <c r="Z75" s="850"/>
      <c r="AA75" s="901">
        <v>1</v>
      </c>
      <c r="AB75" s="900"/>
      <c r="AC75" s="900"/>
      <c r="AD75" s="900"/>
      <c r="AE75" s="850"/>
      <c r="AF75" s="901">
        <v>0</v>
      </c>
      <c r="AG75" s="900"/>
      <c r="AH75" s="900"/>
      <c r="AI75" s="900"/>
      <c r="AJ75" s="850"/>
      <c r="AK75" s="901">
        <v>5</v>
      </c>
      <c r="AL75" s="900"/>
      <c r="AM75" s="900"/>
      <c r="AN75" s="900"/>
      <c r="AO75" s="850"/>
      <c r="AP75" s="901" t="s">
        <v>556</v>
      </c>
      <c r="AQ75" s="900"/>
      <c r="AR75" s="900"/>
      <c r="AS75" s="900"/>
      <c r="AT75" s="850"/>
      <c r="AU75" s="901" t="s">
        <v>551</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549</v>
      </c>
      <c r="C76" s="894"/>
      <c r="D76" s="894"/>
      <c r="E76" s="894"/>
      <c r="F76" s="894"/>
      <c r="G76" s="894"/>
      <c r="H76" s="894"/>
      <c r="I76" s="894"/>
      <c r="J76" s="894"/>
      <c r="K76" s="894"/>
      <c r="L76" s="894"/>
      <c r="M76" s="894"/>
      <c r="N76" s="894"/>
      <c r="O76" s="894"/>
      <c r="P76" s="895"/>
      <c r="Q76" s="899">
        <v>203</v>
      </c>
      <c r="R76" s="900"/>
      <c r="S76" s="900"/>
      <c r="T76" s="900"/>
      <c r="U76" s="850"/>
      <c r="V76" s="901">
        <v>125</v>
      </c>
      <c r="W76" s="900"/>
      <c r="X76" s="900"/>
      <c r="Y76" s="900"/>
      <c r="Z76" s="850"/>
      <c r="AA76" s="901">
        <v>78</v>
      </c>
      <c r="AB76" s="900"/>
      <c r="AC76" s="900"/>
      <c r="AD76" s="900"/>
      <c r="AE76" s="850"/>
      <c r="AF76" s="901">
        <v>78</v>
      </c>
      <c r="AG76" s="900"/>
      <c r="AH76" s="900"/>
      <c r="AI76" s="900"/>
      <c r="AJ76" s="850"/>
      <c r="AK76" s="901">
        <v>0</v>
      </c>
      <c r="AL76" s="900"/>
      <c r="AM76" s="900"/>
      <c r="AN76" s="900"/>
      <c r="AO76" s="850"/>
      <c r="AP76" s="901" t="s">
        <v>551</v>
      </c>
      <c r="AQ76" s="900"/>
      <c r="AR76" s="900"/>
      <c r="AS76" s="900"/>
      <c r="AT76" s="850"/>
      <c r="AU76" s="901" t="s">
        <v>551</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550</v>
      </c>
      <c r="C77" s="894"/>
      <c r="D77" s="894"/>
      <c r="E77" s="894"/>
      <c r="F77" s="894"/>
      <c r="G77" s="894"/>
      <c r="H77" s="894"/>
      <c r="I77" s="894"/>
      <c r="J77" s="894"/>
      <c r="K77" s="894"/>
      <c r="L77" s="894"/>
      <c r="M77" s="894"/>
      <c r="N77" s="894"/>
      <c r="O77" s="894"/>
      <c r="P77" s="895"/>
      <c r="Q77" s="899">
        <v>14094</v>
      </c>
      <c r="R77" s="900"/>
      <c r="S77" s="900"/>
      <c r="T77" s="900"/>
      <c r="U77" s="850"/>
      <c r="V77" s="901">
        <v>13724</v>
      </c>
      <c r="W77" s="900"/>
      <c r="X77" s="900"/>
      <c r="Y77" s="900"/>
      <c r="Z77" s="850"/>
      <c r="AA77" s="901">
        <v>370</v>
      </c>
      <c r="AB77" s="900"/>
      <c r="AC77" s="900"/>
      <c r="AD77" s="900"/>
      <c r="AE77" s="850"/>
      <c r="AF77" s="901">
        <v>370</v>
      </c>
      <c r="AG77" s="900"/>
      <c r="AH77" s="900"/>
      <c r="AI77" s="900"/>
      <c r="AJ77" s="850"/>
      <c r="AK77" s="901">
        <v>40</v>
      </c>
      <c r="AL77" s="900"/>
      <c r="AM77" s="900"/>
      <c r="AN77" s="900"/>
      <c r="AO77" s="850"/>
      <c r="AP77" s="901">
        <v>3990</v>
      </c>
      <c r="AQ77" s="900"/>
      <c r="AR77" s="900"/>
      <c r="AS77" s="900"/>
      <c r="AT77" s="850"/>
      <c r="AU77" s="901">
        <v>84</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371</v>
      </c>
      <c r="B88" s="810" t="s">
        <v>397</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0" t="s">
        <v>398</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405</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406</v>
      </c>
      <c r="AB109" s="915"/>
      <c r="AC109" s="915"/>
      <c r="AD109" s="915"/>
      <c r="AE109" s="916"/>
      <c r="AF109" s="914" t="s">
        <v>290</v>
      </c>
      <c r="AG109" s="915"/>
      <c r="AH109" s="915"/>
      <c r="AI109" s="915"/>
      <c r="AJ109" s="916"/>
      <c r="AK109" s="914" t="s">
        <v>289</v>
      </c>
      <c r="AL109" s="915"/>
      <c r="AM109" s="915"/>
      <c r="AN109" s="915"/>
      <c r="AO109" s="916"/>
      <c r="AP109" s="914" t="s">
        <v>407</v>
      </c>
      <c r="AQ109" s="915"/>
      <c r="AR109" s="915"/>
      <c r="AS109" s="915"/>
      <c r="AT109" s="917"/>
      <c r="AU109" s="934" t="s">
        <v>405</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406</v>
      </c>
      <c r="BR109" s="915"/>
      <c r="BS109" s="915"/>
      <c r="BT109" s="915"/>
      <c r="BU109" s="916"/>
      <c r="BV109" s="914" t="s">
        <v>290</v>
      </c>
      <c r="BW109" s="915"/>
      <c r="BX109" s="915"/>
      <c r="BY109" s="915"/>
      <c r="BZ109" s="916"/>
      <c r="CA109" s="914" t="s">
        <v>289</v>
      </c>
      <c r="CB109" s="915"/>
      <c r="CC109" s="915"/>
      <c r="CD109" s="915"/>
      <c r="CE109" s="916"/>
      <c r="CF109" s="935" t="s">
        <v>407</v>
      </c>
      <c r="CG109" s="935"/>
      <c r="CH109" s="935"/>
      <c r="CI109" s="935"/>
      <c r="CJ109" s="935"/>
      <c r="CK109" s="914" t="s">
        <v>408</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406</v>
      </c>
      <c r="DH109" s="915"/>
      <c r="DI109" s="915"/>
      <c r="DJ109" s="915"/>
      <c r="DK109" s="916"/>
      <c r="DL109" s="914" t="s">
        <v>290</v>
      </c>
      <c r="DM109" s="915"/>
      <c r="DN109" s="915"/>
      <c r="DO109" s="915"/>
      <c r="DP109" s="916"/>
      <c r="DQ109" s="914" t="s">
        <v>289</v>
      </c>
      <c r="DR109" s="915"/>
      <c r="DS109" s="915"/>
      <c r="DT109" s="915"/>
      <c r="DU109" s="916"/>
      <c r="DV109" s="914" t="s">
        <v>407</v>
      </c>
      <c r="DW109" s="915"/>
      <c r="DX109" s="915"/>
      <c r="DY109" s="915"/>
      <c r="DZ109" s="917"/>
    </row>
    <row r="110" spans="1:131" s="199" customFormat="1" ht="26.25" customHeight="1" x14ac:dyDescent="0.15">
      <c r="A110" s="918" t="s">
        <v>409</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857039</v>
      </c>
      <c r="AB110" s="922"/>
      <c r="AC110" s="922"/>
      <c r="AD110" s="922"/>
      <c r="AE110" s="923"/>
      <c r="AF110" s="924">
        <v>734050</v>
      </c>
      <c r="AG110" s="922"/>
      <c r="AH110" s="922"/>
      <c r="AI110" s="922"/>
      <c r="AJ110" s="923"/>
      <c r="AK110" s="924">
        <v>771307</v>
      </c>
      <c r="AL110" s="922"/>
      <c r="AM110" s="922"/>
      <c r="AN110" s="922"/>
      <c r="AO110" s="923"/>
      <c r="AP110" s="925">
        <v>17.899999999999999</v>
      </c>
      <c r="AQ110" s="926"/>
      <c r="AR110" s="926"/>
      <c r="AS110" s="926"/>
      <c r="AT110" s="927"/>
      <c r="AU110" s="928" t="s">
        <v>62</v>
      </c>
      <c r="AV110" s="929"/>
      <c r="AW110" s="929"/>
      <c r="AX110" s="929"/>
      <c r="AY110" s="929"/>
      <c r="AZ110" s="970" t="s">
        <v>410</v>
      </c>
      <c r="BA110" s="919"/>
      <c r="BB110" s="919"/>
      <c r="BC110" s="919"/>
      <c r="BD110" s="919"/>
      <c r="BE110" s="919"/>
      <c r="BF110" s="919"/>
      <c r="BG110" s="919"/>
      <c r="BH110" s="919"/>
      <c r="BI110" s="919"/>
      <c r="BJ110" s="919"/>
      <c r="BK110" s="919"/>
      <c r="BL110" s="919"/>
      <c r="BM110" s="919"/>
      <c r="BN110" s="919"/>
      <c r="BO110" s="919"/>
      <c r="BP110" s="920"/>
      <c r="BQ110" s="956">
        <v>6859504</v>
      </c>
      <c r="BR110" s="957"/>
      <c r="BS110" s="957"/>
      <c r="BT110" s="957"/>
      <c r="BU110" s="957"/>
      <c r="BV110" s="957">
        <v>6364969</v>
      </c>
      <c r="BW110" s="957"/>
      <c r="BX110" s="957"/>
      <c r="BY110" s="957"/>
      <c r="BZ110" s="957"/>
      <c r="CA110" s="957">
        <v>6144981</v>
      </c>
      <c r="CB110" s="957"/>
      <c r="CC110" s="957"/>
      <c r="CD110" s="957"/>
      <c r="CE110" s="957"/>
      <c r="CF110" s="971">
        <v>142.4</v>
      </c>
      <c r="CG110" s="972"/>
      <c r="CH110" s="972"/>
      <c r="CI110" s="972"/>
      <c r="CJ110" s="972"/>
      <c r="CK110" s="973" t="s">
        <v>411</v>
      </c>
      <c r="CL110" s="974"/>
      <c r="CM110" s="953" t="s">
        <v>412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x14ac:dyDescent="0.15">
      <c r="A111" s="960" t="s">
        <v>413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414</v>
      </c>
      <c r="BA111" s="980"/>
      <c r="BB111" s="980"/>
      <c r="BC111" s="980"/>
      <c r="BD111" s="980"/>
      <c r="BE111" s="980"/>
      <c r="BF111" s="980"/>
      <c r="BG111" s="980"/>
      <c r="BH111" s="980"/>
      <c r="BI111" s="980"/>
      <c r="BJ111" s="980"/>
      <c r="BK111" s="980"/>
      <c r="BL111" s="980"/>
      <c r="BM111" s="980"/>
      <c r="BN111" s="980"/>
      <c r="BO111" s="980"/>
      <c r="BP111" s="981"/>
      <c r="BQ111" s="949" t="s">
        <v>113</v>
      </c>
      <c r="BR111" s="950"/>
      <c r="BS111" s="950"/>
      <c r="BT111" s="950"/>
      <c r="BU111" s="950"/>
      <c r="BV111" s="950" t="s">
        <v>113</v>
      </c>
      <c r="BW111" s="950"/>
      <c r="BX111" s="950"/>
      <c r="BY111" s="950"/>
      <c r="BZ111" s="950"/>
      <c r="CA111" s="950" t="s">
        <v>113</v>
      </c>
      <c r="CB111" s="950"/>
      <c r="CC111" s="950"/>
      <c r="CD111" s="950"/>
      <c r="CE111" s="950"/>
      <c r="CF111" s="944" t="s">
        <v>113</v>
      </c>
      <c r="CG111" s="945"/>
      <c r="CH111" s="945"/>
      <c r="CI111" s="945"/>
      <c r="CJ111" s="945"/>
      <c r="CK111" s="975"/>
      <c r="CL111" s="976"/>
      <c r="CM111" s="946" t="s">
        <v>415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x14ac:dyDescent="0.15">
      <c r="A112" s="982" t="s">
        <v>416</v>
      </c>
      <c r="B112" s="983"/>
      <c r="C112" s="980" t="s">
        <v>417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418</v>
      </c>
      <c r="BA112" s="980"/>
      <c r="BB112" s="980"/>
      <c r="BC112" s="980"/>
      <c r="BD112" s="980"/>
      <c r="BE112" s="980"/>
      <c r="BF112" s="980"/>
      <c r="BG112" s="980"/>
      <c r="BH112" s="980"/>
      <c r="BI112" s="980"/>
      <c r="BJ112" s="980"/>
      <c r="BK112" s="980"/>
      <c r="BL112" s="980"/>
      <c r="BM112" s="980"/>
      <c r="BN112" s="980"/>
      <c r="BO112" s="980"/>
      <c r="BP112" s="981"/>
      <c r="BQ112" s="949">
        <v>5466580</v>
      </c>
      <c r="BR112" s="950"/>
      <c r="BS112" s="950"/>
      <c r="BT112" s="950"/>
      <c r="BU112" s="950"/>
      <c r="BV112" s="950">
        <v>5130527</v>
      </c>
      <c r="BW112" s="950"/>
      <c r="BX112" s="950"/>
      <c r="BY112" s="950"/>
      <c r="BZ112" s="950"/>
      <c r="CA112" s="950">
        <v>4883062</v>
      </c>
      <c r="CB112" s="950"/>
      <c r="CC112" s="950"/>
      <c r="CD112" s="950"/>
      <c r="CE112" s="950"/>
      <c r="CF112" s="944">
        <v>113.2</v>
      </c>
      <c r="CG112" s="945"/>
      <c r="CH112" s="945"/>
      <c r="CI112" s="945"/>
      <c r="CJ112" s="945"/>
      <c r="CK112" s="975"/>
      <c r="CL112" s="976"/>
      <c r="CM112" s="946" t="s">
        <v>419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x14ac:dyDescent="0.15">
      <c r="A113" s="984"/>
      <c r="B113" s="985"/>
      <c r="C113" s="980" t="s">
        <v>420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372339</v>
      </c>
      <c r="AB113" s="964"/>
      <c r="AC113" s="964"/>
      <c r="AD113" s="964"/>
      <c r="AE113" s="965"/>
      <c r="AF113" s="966">
        <v>368984</v>
      </c>
      <c r="AG113" s="964"/>
      <c r="AH113" s="964"/>
      <c r="AI113" s="964"/>
      <c r="AJ113" s="965"/>
      <c r="AK113" s="966">
        <v>338125</v>
      </c>
      <c r="AL113" s="964"/>
      <c r="AM113" s="964"/>
      <c r="AN113" s="964"/>
      <c r="AO113" s="965"/>
      <c r="AP113" s="967">
        <v>7.8</v>
      </c>
      <c r="AQ113" s="968"/>
      <c r="AR113" s="968"/>
      <c r="AS113" s="968"/>
      <c r="AT113" s="969"/>
      <c r="AU113" s="930"/>
      <c r="AV113" s="931"/>
      <c r="AW113" s="931"/>
      <c r="AX113" s="931"/>
      <c r="AY113" s="931"/>
      <c r="AZ113" s="979" t="s">
        <v>421</v>
      </c>
      <c r="BA113" s="980"/>
      <c r="BB113" s="980"/>
      <c r="BC113" s="980"/>
      <c r="BD113" s="980"/>
      <c r="BE113" s="980"/>
      <c r="BF113" s="980"/>
      <c r="BG113" s="980"/>
      <c r="BH113" s="980"/>
      <c r="BI113" s="980"/>
      <c r="BJ113" s="980"/>
      <c r="BK113" s="980"/>
      <c r="BL113" s="980"/>
      <c r="BM113" s="980"/>
      <c r="BN113" s="980"/>
      <c r="BO113" s="980"/>
      <c r="BP113" s="981"/>
      <c r="BQ113" s="949">
        <v>797163</v>
      </c>
      <c r="BR113" s="950"/>
      <c r="BS113" s="950"/>
      <c r="BT113" s="950"/>
      <c r="BU113" s="950"/>
      <c r="BV113" s="950">
        <v>693095</v>
      </c>
      <c r="BW113" s="950"/>
      <c r="BX113" s="950"/>
      <c r="BY113" s="950"/>
      <c r="BZ113" s="950"/>
      <c r="CA113" s="950">
        <v>566224</v>
      </c>
      <c r="CB113" s="950"/>
      <c r="CC113" s="950"/>
      <c r="CD113" s="950"/>
      <c r="CE113" s="950"/>
      <c r="CF113" s="944">
        <v>13.1</v>
      </c>
      <c r="CG113" s="945"/>
      <c r="CH113" s="945"/>
      <c r="CI113" s="945"/>
      <c r="CJ113" s="945"/>
      <c r="CK113" s="975"/>
      <c r="CL113" s="976"/>
      <c r="CM113" s="946" t="s">
        <v>422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x14ac:dyDescent="0.15">
      <c r="A114" s="984"/>
      <c r="B114" s="985"/>
      <c r="C114" s="980" t="s">
        <v>423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147684</v>
      </c>
      <c r="AB114" s="989"/>
      <c r="AC114" s="989"/>
      <c r="AD114" s="989"/>
      <c r="AE114" s="990"/>
      <c r="AF114" s="991">
        <v>144921</v>
      </c>
      <c r="AG114" s="989"/>
      <c r="AH114" s="989"/>
      <c r="AI114" s="989"/>
      <c r="AJ114" s="990"/>
      <c r="AK114" s="991">
        <v>132264</v>
      </c>
      <c r="AL114" s="989"/>
      <c r="AM114" s="989"/>
      <c r="AN114" s="989"/>
      <c r="AO114" s="990"/>
      <c r="AP114" s="992">
        <v>3.1</v>
      </c>
      <c r="AQ114" s="993"/>
      <c r="AR114" s="993"/>
      <c r="AS114" s="993"/>
      <c r="AT114" s="994"/>
      <c r="AU114" s="930"/>
      <c r="AV114" s="931"/>
      <c r="AW114" s="931"/>
      <c r="AX114" s="931"/>
      <c r="AY114" s="931"/>
      <c r="AZ114" s="979" t="s">
        <v>424</v>
      </c>
      <c r="BA114" s="980"/>
      <c r="BB114" s="980"/>
      <c r="BC114" s="980"/>
      <c r="BD114" s="980"/>
      <c r="BE114" s="980"/>
      <c r="BF114" s="980"/>
      <c r="BG114" s="980"/>
      <c r="BH114" s="980"/>
      <c r="BI114" s="980"/>
      <c r="BJ114" s="980"/>
      <c r="BK114" s="980"/>
      <c r="BL114" s="980"/>
      <c r="BM114" s="980"/>
      <c r="BN114" s="980"/>
      <c r="BO114" s="980"/>
      <c r="BP114" s="981"/>
      <c r="BQ114" s="949">
        <v>1191032</v>
      </c>
      <c r="BR114" s="950"/>
      <c r="BS114" s="950"/>
      <c r="BT114" s="950"/>
      <c r="BU114" s="950"/>
      <c r="BV114" s="950">
        <v>1157982</v>
      </c>
      <c r="BW114" s="950"/>
      <c r="BX114" s="950"/>
      <c r="BY114" s="950"/>
      <c r="BZ114" s="950"/>
      <c r="CA114" s="950">
        <v>1133891</v>
      </c>
      <c r="CB114" s="950"/>
      <c r="CC114" s="950"/>
      <c r="CD114" s="950"/>
      <c r="CE114" s="950"/>
      <c r="CF114" s="944">
        <v>26.3</v>
      </c>
      <c r="CG114" s="945"/>
      <c r="CH114" s="945"/>
      <c r="CI114" s="945"/>
      <c r="CJ114" s="945"/>
      <c r="CK114" s="975"/>
      <c r="CL114" s="976"/>
      <c r="CM114" s="946" t="s">
        <v>425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x14ac:dyDescent="0.15">
      <c r="A115" s="984"/>
      <c r="B115" s="985"/>
      <c r="C115" s="980" t="s">
        <v>426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113</v>
      </c>
      <c r="AB115" s="964"/>
      <c r="AC115" s="964"/>
      <c r="AD115" s="964"/>
      <c r="AE115" s="965"/>
      <c r="AF115" s="966" t="s">
        <v>113</v>
      </c>
      <c r="AG115" s="964"/>
      <c r="AH115" s="964"/>
      <c r="AI115" s="964"/>
      <c r="AJ115" s="965"/>
      <c r="AK115" s="966" t="s">
        <v>113</v>
      </c>
      <c r="AL115" s="964"/>
      <c r="AM115" s="964"/>
      <c r="AN115" s="964"/>
      <c r="AO115" s="965"/>
      <c r="AP115" s="967" t="s">
        <v>113</v>
      </c>
      <c r="AQ115" s="968"/>
      <c r="AR115" s="968"/>
      <c r="AS115" s="968"/>
      <c r="AT115" s="969"/>
      <c r="AU115" s="930"/>
      <c r="AV115" s="931"/>
      <c r="AW115" s="931"/>
      <c r="AX115" s="931"/>
      <c r="AY115" s="931"/>
      <c r="AZ115" s="979" t="s">
        <v>427</v>
      </c>
      <c r="BA115" s="980"/>
      <c r="BB115" s="980"/>
      <c r="BC115" s="980"/>
      <c r="BD115" s="980"/>
      <c r="BE115" s="980"/>
      <c r="BF115" s="980"/>
      <c r="BG115" s="980"/>
      <c r="BH115" s="980"/>
      <c r="BI115" s="980"/>
      <c r="BJ115" s="980"/>
      <c r="BK115" s="980"/>
      <c r="BL115" s="980"/>
      <c r="BM115" s="980"/>
      <c r="BN115" s="980"/>
      <c r="BO115" s="980"/>
      <c r="BP115" s="981"/>
      <c r="BQ115" s="949">
        <v>538879</v>
      </c>
      <c r="BR115" s="950"/>
      <c r="BS115" s="950"/>
      <c r="BT115" s="950"/>
      <c r="BU115" s="950"/>
      <c r="BV115" s="950">
        <v>585426</v>
      </c>
      <c r="BW115" s="950"/>
      <c r="BX115" s="950"/>
      <c r="BY115" s="950"/>
      <c r="BZ115" s="950"/>
      <c r="CA115" s="950">
        <v>583675</v>
      </c>
      <c r="CB115" s="950"/>
      <c r="CC115" s="950"/>
      <c r="CD115" s="950"/>
      <c r="CE115" s="950"/>
      <c r="CF115" s="944">
        <v>13.5</v>
      </c>
      <c r="CG115" s="945"/>
      <c r="CH115" s="945"/>
      <c r="CI115" s="945"/>
      <c r="CJ115" s="945"/>
      <c r="CK115" s="975"/>
      <c r="CL115" s="976"/>
      <c r="CM115" s="979" t="s">
        <v>428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x14ac:dyDescent="0.15">
      <c r="A116" s="986"/>
      <c r="B116" s="987"/>
      <c r="C116" s="995" t="s">
        <v>429</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176</v>
      </c>
      <c r="AB116" s="989"/>
      <c r="AC116" s="989"/>
      <c r="AD116" s="989"/>
      <c r="AE116" s="990"/>
      <c r="AF116" s="991">
        <v>213</v>
      </c>
      <c r="AG116" s="989"/>
      <c r="AH116" s="989"/>
      <c r="AI116" s="989"/>
      <c r="AJ116" s="990"/>
      <c r="AK116" s="991">
        <v>6</v>
      </c>
      <c r="AL116" s="989"/>
      <c r="AM116" s="989"/>
      <c r="AN116" s="989"/>
      <c r="AO116" s="990"/>
      <c r="AP116" s="992">
        <v>0</v>
      </c>
      <c r="AQ116" s="993"/>
      <c r="AR116" s="993"/>
      <c r="AS116" s="993"/>
      <c r="AT116" s="994"/>
      <c r="AU116" s="930"/>
      <c r="AV116" s="931"/>
      <c r="AW116" s="931"/>
      <c r="AX116" s="931"/>
      <c r="AY116" s="931"/>
      <c r="AZ116" s="997" t="s">
        <v>430</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431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113</v>
      </c>
      <c r="DH116" s="989"/>
      <c r="DI116" s="989"/>
      <c r="DJ116" s="989"/>
      <c r="DK116" s="990"/>
      <c r="DL116" s="991" t="s">
        <v>113</v>
      </c>
      <c r="DM116" s="989"/>
      <c r="DN116" s="989"/>
      <c r="DO116" s="989"/>
      <c r="DP116" s="990"/>
      <c r="DQ116" s="991" t="s">
        <v>113</v>
      </c>
      <c r="DR116" s="989"/>
      <c r="DS116" s="989"/>
      <c r="DT116" s="989"/>
      <c r="DU116" s="990"/>
      <c r="DV116" s="992" t="s">
        <v>113</v>
      </c>
      <c r="DW116" s="993"/>
      <c r="DX116" s="993"/>
      <c r="DY116" s="993"/>
      <c r="DZ116" s="994"/>
    </row>
    <row r="117" spans="1:130" s="199" customFormat="1" ht="26.25" customHeight="1" x14ac:dyDescent="0.15">
      <c r="A117" s="934" t="s">
        <v>173</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432</v>
      </c>
      <c r="Z117" s="916"/>
      <c r="AA117" s="1006">
        <v>1377238</v>
      </c>
      <c r="AB117" s="1007"/>
      <c r="AC117" s="1007"/>
      <c r="AD117" s="1007"/>
      <c r="AE117" s="1008"/>
      <c r="AF117" s="1009">
        <v>1248168</v>
      </c>
      <c r="AG117" s="1007"/>
      <c r="AH117" s="1007"/>
      <c r="AI117" s="1007"/>
      <c r="AJ117" s="1008"/>
      <c r="AK117" s="1009">
        <v>1241702</v>
      </c>
      <c r="AL117" s="1007"/>
      <c r="AM117" s="1007"/>
      <c r="AN117" s="1007"/>
      <c r="AO117" s="1008"/>
      <c r="AP117" s="1010"/>
      <c r="AQ117" s="1011"/>
      <c r="AR117" s="1011"/>
      <c r="AS117" s="1011"/>
      <c r="AT117" s="1012"/>
      <c r="AU117" s="930"/>
      <c r="AV117" s="931"/>
      <c r="AW117" s="931"/>
      <c r="AX117" s="931"/>
      <c r="AY117" s="931"/>
      <c r="AZ117" s="997" t="s">
        <v>433</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434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x14ac:dyDescent="0.15">
      <c r="A118" s="934" t="s">
        <v>408</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406</v>
      </c>
      <c r="AB118" s="915"/>
      <c r="AC118" s="915"/>
      <c r="AD118" s="915"/>
      <c r="AE118" s="916"/>
      <c r="AF118" s="914" t="s">
        <v>290</v>
      </c>
      <c r="AG118" s="915"/>
      <c r="AH118" s="915"/>
      <c r="AI118" s="915"/>
      <c r="AJ118" s="916"/>
      <c r="AK118" s="914" t="s">
        <v>289</v>
      </c>
      <c r="AL118" s="915"/>
      <c r="AM118" s="915"/>
      <c r="AN118" s="915"/>
      <c r="AO118" s="916"/>
      <c r="AP118" s="1001" t="s">
        <v>407</v>
      </c>
      <c r="AQ118" s="1002"/>
      <c r="AR118" s="1002"/>
      <c r="AS118" s="1002"/>
      <c r="AT118" s="1003"/>
      <c r="AU118" s="930"/>
      <c r="AV118" s="931"/>
      <c r="AW118" s="931"/>
      <c r="AX118" s="931"/>
      <c r="AY118" s="931"/>
      <c r="AZ118" s="1004" t="s">
        <v>435</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436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x14ac:dyDescent="0.15">
      <c r="A119" s="1088" t="s">
        <v>411</v>
      </c>
      <c r="B119" s="974"/>
      <c r="C119" s="953" t="s">
        <v>412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173</v>
      </c>
      <c r="BA119" s="230"/>
      <c r="BB119" s="230"/>
      <c r="BC119" s="230"/>
      <c r="BD119" s="230"/>
      <c r="BE119" s="230"/>
      <c r="BF119" s="230"/>
      <c r="BG119" s="230"/>
      <c r="BH119" s="230"/>
      <c r="BI119" s="230"/>
      <c r="BJ119" s="230"/>
      <c r="BK119" s="230"/>
      <c r="BL119" s="230"/>
      <c r="BM119" s="230"/>
      <c r="BN119" s="230"/>
      <c r="BO119" s="1005" t="s">
        <v>437</v>
      </c>
      <c r="BP119" s="1036"/>
      <c r="BQ119" s="1027">
        <v>14853158</v>
      </c>
      <c r="BR119" s="1028"/>
      <c r="BS119" s="1028"/>
      <c r="BT119" s="1028"/>
      <c r="BU119" s="1028"/>
      <c r="BV119" s="1028">
        <v>13931999</v>
      </c>
      <c r="BW119" s="1028"/>
      <c r="BX119" s="1028"/>
      <c r="BY119" s="1028"/>
      <c r="BZ119" s="1028"/>
      <c r="CA119" s="1028">
        <v>13311833</v>
      </c>
      <c r="CB119" s="1028"/>
      <c r="CC119" s="1028"/>
      <c r="CD119" s="1028"/>
      <c r="CE119" s="1028"/>
      <c r="CF119" s="1029"/>
      <c r="CG119" s="1030"/>
      <c r="CH119" s="1030"/>
      <c r="CI119" s="1030"/>
      <c r="CJ119" s="1031"/>
      <c r="CK119" s="977"/>
      <c r="CL119" s="978"/>
      <c r="CM119" s="1032" t="s">
        <v>438</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113</v>
      </c>
      <c r="DH119" s="1014"/>
      <c r="DI119" s="1014"/>
      <c r="DJ119" s="1014"/>
      <c r="DK119" s="1015"/>
      <c r="DL119" s="1013" t="s">
        <v>113</v>
      </c>
      <c r="DM119" s="1014"/>
      <c r="DN119" s="1014"/>
      <c r="DO119" s="1014"/>
      <c r="DP119" s="1015"/>
      <c r="DQ119" s="1013" t="s">
        <v>113</v>
      </c>
      <c r="DR119" s="1014"/>
      <c r="DS119" s="1014"/>
      <c r="DT119" s="1014"/>
      <c r="DU119" s="1015"/>
      <c r="DV119" s="1016" t="s">
        <v>113</v>
      </c>
      <c r="DW119" s="1017"/>
      <c r="DX119" s="1017"/>
      <c r="DY119" s="1017"/>
      <c r="DZ119" s="1018"/>
    </row>
    <row r="120" spans="1:130" s="199" customFormat="1" ht="26.25" customHeight="1" x14ac:dyDescent="0.15">
      <c r="A120" s="1089"/>
      <c r="B120" s="976"/>
      <c r="C120" s="946" t="s">
        <v>415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439</v>
      </c>
      <c r="AV120" s="1020"/>
      <c r="AW120" s="1020"/>
      <c r="AX120" s="1020"/>
      <c r="AY120" s="1021"/>
      <c r="AZ120" s="970" t="s">
        <v>440</v>
      </c>
      <c r="BA120" s="919"/>
      <c r="BB120" s="919"/>
      <c r="BC120" s="919"/>
      <c r="BD120" s="919"/>
      <c r="BE120" s="919"/>
      <c r="BF120" s="919"/>
      <c r="BG120" s="919"/>
      <c r="BH120" s="919"/>
      <c r="BI120" s="919"/>
      <c r="BJ120" s="919"/>
      <c r="BK120" s="919"/>
      <c r="BL120" s="919"/>
      <c r="BM120" s="919"/>
      <c r="BN120" s="919"/>
      <c r="BO120" s="919"/>
      <c r="BP120" s="920"/>
      <c r="BQ120" s="956">
        <v>5692396</v>
      </c>
      <c r="BR120" s="957"/>
      <c r="BS120" s="957"/>
      <c r="BT120" s="957"/>
      <c r="BU120" s="957"/>
      <c r="BV120" s="957">
        <v>5794822</v>
      </c>
      <c r="BW120" s="957"/>
      <c r="BX120" s="957"/>
      <c r="BY120" s="957"/>
      <c r="BZ120" s="957"/>
      <c r="CA120" s="957">
        <v>6226432</v>
      </c>
      <c r="CB120" s="957"/>
      <c r="CC120" s="957"/>
      <c r="CD120" s="957"/>
      <c r="CE120" s="957"/>
      <c r="CF120" s="971">
        <v>144.30000000000001</v>
      </c>
      <c r="CG120" s="972"/>
      <c r="CH120" s="972"/>
      <c r="CI120" s="972"/>
      <c r="CJ120" s="972"/>
      <c r="CK120" s="1037" t="s">
        <v>441</v>
      </c>
      <c r="CL120" s="1038"/>
      <c r="CM120" s="1038"/>
      <c r="CN120" s="1038"/>
      <c r="CO120" s="1039"/>
      <c r="CP120" s="1045" t="s">
        <v>390</v>
      </c>
      <c r="CQ120" s="1046"/>
      <c r="CR120" s="1046"/>
      <c r="CS120" s="1046"/>
      <c r="CT120" s="1046"/>
      <c r="CU120" s="1046"/>
      <c r="CV120" s="1046"/>
      <c r="CW120" s="1046"/>
      <c r="CX120" s="1046"/>
      <c r="CY120" s="1046"/>
      <c r="CZ120" s="1046"/>
      <c r="DA120" s="1046"/>
      <c r="DB120" s="1046"/>
      <c r="DC120" s="1046"/>
      <c r="DD120" s="1046"/>
      <c r="DE120" s="1046"/>
      <c r="DF120" s="1047"/>
      <c r="DG120" s="956">
        <v>5466580</v>
      </c>
      <c r="DH120" s="957"/>
      <c r="DI120" s="957"/>
      <c r="DJ120" s="957"/>
      <c r="DK120" s="957"/>
      <c r="DL120" s="957">
        <v>5051421</v>
      </c>
      <c r="DM120" s="957"/>
      <c r="DN120" s="957"/>
      <c r="DO120" s="957"/>
      <c r="DP120" s="957"/>
      <c r="DQ120" s="957">
        <v>4883062</v>
      </c>
      <c r="DR120" s="957"/>
      <c r="DS120" s="957"/>
      <c r="DT120" s="957"/>
      <c r="DU120" s="957"/>
      <c r="DV120" s="958">
        <v>113.2</v>
      </c>
      <c r="DW120" s="958"/>
      <c r="DX120" s="958"/>
      <c r="DY120" s="958"/>
      <c r="DZ120" s="959"/>
    </row>
    <row r="121" spans="1:130" s="199" customFormat="1" ht="26.25" customHeight="1" x14ac:dyDescent="0.15">
      <c r="A121" s="1089"/>
      <c r="B121" s="976"/>
      <c r="C121" s="997" t="s">
        <v>442</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113</v>
      </c>
      <c r="AB121" s="989"/>
      <c r="AC121" s="989"/>
      <c r="AD121" s="989"/>
      <c r="AE121" s="990"/>
      <c r="AF121" s="991" t="s">
        <v>113</v>
      </c>
      <c r="AG121" s="989"/>
      <c r="AH121" s="989"/>
      <c r="AI121" s="989"/>
      <c r="AJ121" s="990"/>
      <c r="AK121" s="991" t="s">
        <v>113</v>
      </c>
      <c r="AL121" s="989"/>
      <c r="AM121" s="989"/>
      <c r="AN121" s="989"/>
      <c r="AO121" s="990"/>
      <c r="AP121" s="992" t="s">
        <v>113</v>
      </c>
      <c r="AQ121" s="993"/>
      <c r="AR121" s="993"/>
      <c r="AS121" s="993"/>
      <c r="AT121" s="994"/>
      <c r="AU121" s="1022"/>
      <c r="AV121" s="1023"/>
      <c r="AW121" s="1023"/>
      <c r="AX121" s="1023"/>
      <c r="AY121" s="1024"/>
      <c r="AZ121" s="979" t="s">
        <v>443</v>
      </c>
      <c r="BA121" s="980"/>
      <c r="BB121" s="980"/>
      <c r="BC121" s="980"/>
      <c r="BD121" s="980"/>
      <c r="BE121" s="980"/>
      <c r="BF121" s="980"/>
      <c r="BG121" s="980"/>
      <c r="BH121" s="980"/>
      <c r="BI121" s="980"/>
      <c r="BJ121" s="980"/>
      <c r="BK121" s="980"/>
      <c r="BL121" s="980"/>
      <c r="BM121" s="980"/>
      <c r="BN121" s="980"/>
      <c r="BO121" s="980"/>
      <c r="BP121" s="981"/>
      <c r="BQ121" s="949">
        <v>3192353</v>
      </c>
      <c r="BR121" s="950"/>
      <c r="BS121" s="950"/>
      <c r="BT121" s="950"/>
      <c r="BU121" s="950"/>
      <c r="BV121" s="950">
        <v>2998501</v>
      </c>
      <c r="BW121" s="950"/>
      <c r="BX121" s="950"/>
      <c r="BY121" s="950"/>
      <c r="BZ121" s="950"/>
      <c r="CA121" s="950">
        <v>2791824</v>
      </c>
      <c r="CB121" s="950"/>
      <c r="CC121" s="950"/>
      <c r="CD121" s="950"/>
      <c r="CE121" s="950"/>
      <c r="CF121" s="944">
        <v>64.7</v>
      </c>
      <c r="CG121" s="945"/>
      <c r="CH121" s="945"/>
      <c r="CI121" s="945"/>
      <c r="CJ121" s="945"/>
      <c r="CK121" s="1040"/>
      <c r="CL121" s="1041"/>
      <c r="CM121" s="1041"/>
      <c r="CN121" s="1041"/>
      <c r="CO121" s="1042"/>
      <c r="CP121" s="1050" t="s">
        <v>444</v>
      </c>
      <c r="CQ121" s="1051"/>
      <c r="CR121" s="1051"/>
      <c r="CS121" s="1051"/>
      <c r="CT121" s="1051"/>
      <c r="CU121" s="1051"/>
      <c r="CV121" s="1051"/>
      <c r="CW121" s="1051"/>
      <c r="CX121" s="1051"/>
      <c r="CY121" s="1051"/>
      <c r="CZ121" s="1051"/>
      <c r="DA121" s="1051"/>
      <c r="DB121" s="1051"/>
      <c r="DC121" s="1051"/>
      <c r="DD121" s="1051"/>
      <c r="DE121" s="1051"/>
      <c r="DF121" s="1052"/>
      <c r="DG121" s="949" t="s">
        <v>113</v>
      </c>
      <c r="DH121" s="950"/>
      <c r="DI121" s="950"/>
      <c r="DJ121" s="950"/>
      <c r="DK121" s="950"/>
      <c r="DL121" s="950">
        <v>79106</v>
      </c>
      <c r="DM121" s="950"/>
      <c r="DN121" s="950"/>
      <c r="DO121" s="950"/>
      <c r="DP121" s="950"/>
      <c r="DQ121" s="950" t="s">
        <v>113</v>
      </c>
      <c r="DR121" s="950"/>
      <c r="DS121" s="950"/>
      <c r="DT121" s="950"/>
      <c r="DU121" s="950"/>
      <c r="DV121" s="951" t="s">
        <v>113</v>
      </c>
      <c r="DW121" s="951"/>
      <c r="DX121" s="951"/>
      <c r="DY121" s="951"/>
      <c r="DZ121" s="952"/>
    </row>
    <row r="122" spans="1:130" s="199" customFormat="1" ht="26.25" customHeight="1" x14ac:dyDescent="0.15">
      <c r="A122" s="1089"/>
      <c r="B122" s="976"/>
      <c r="C122" s="946" t="s">
        <v>425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445</v>
      </c>
      <c r="BA122" s="995"/>
      <c r="BB122" s="995"/>
      <c r="BC122" s="995"/>
      <c r="BD122" s="995"/>
      <c r="BE122" s="995"/>
      <c r="BF122" s="995"/>
      <c r="BG122" s="995"/>
      <c r="BH122" s="995"/>
      <c r="BI122" s="995"/>
      <c r="BJ122" s="995"/>
      <c r="BK122" s="995"/>
      <c r="BL122" s="995"/>
      <c r="BM122" s="995"/>
      <c r="BN122" s="995"/>
      <c r="BO122" s="995"/>
      <c r="BP122" s="996"/>
      <c r="BQ122" s="1027">
        <v>9759382</v>
      </c>
      <c r="BR122" s="1028"/>
      <c r="BS122" s="1028"/>
      <c r="BT122" s="1028"/>
      <c r="BU122" s="1028"/>
      <c r="BV122" s="1028">
        <v>8853754</v>
      </c>
      <c r="BW122" s="1028"/>
      <c r="BX122" s="1028"/>
      <c r="BY122" s="1028"/>
      <c r="BZ122" s="1028"/>
      <c r="CA122" s="1028">
        <v>9310504</v>
      </c>
      <c r="CB122" s="1028"/>
      <c r="CC122" s="1028"/>
      <c r="CD122" s="1028"/>
      <c r="CE122" s="1028"/>
      <c r="CF122" s="1048">
        <v>215.8</v>
      </c>
      <c r="CG122" s="1049"/>
      <c r="CH122" s="1049"/>
      <c r="CI122" s="1049"/>
      <c r="CJ122" s="1049"/>
      <c r="CK122" s="1040"/>
      <c r="CL122" s="1041"/>
      <c r="CM122" s="1041"/>
      <c r="CN122" s="1041"/>
      <c r="CO122" s="1042"/>
      <c r="CP122" s="1050" t="s">
        <v>386</v>
      </c>
      <c r="CQ122" s="1051"/>
      <c r="CR122" s="1051"/>
      <c r="CS122" s="1051"/>
      <c r="CT122" s="1051"/>
      <c r="CU122" s="1051"/>
      <c r="CV122" s="1051"/>
      <c r="CW122" s="1051"/>
      <c r="CX122" s="1051"/>
      <c r="CY122" s="1051"/>
      <c r="CZ122" s="1051"/>
      <c r="DA122" s="1051"/>
      <c r="DB122" s="1051"/>
      <c r="DC122" s="1051"/>
      <c r="DD122" s="1051"/>
      <c r="DE122" s="1051"/>
      <c r="DF122" s="1052"/>
      <c r="DG122" s="949" t="s">
        <v>113</v>
      </c>
      <c r="DH122" s="950"/>
      <c r="DI122" s="950"/>
      <c r="DJ122" s="950"/>
      <c r="DK122" s="950"/>
      <c r="DL122" s="950" t="s">
        <v>113</v>
      </c>
      <c r="DM122" s="950"/>
      <c r="DN122" s="950"/>
      <c r="DO122" s="950"/>
      <c r="DP122" s="950"/>
      <c r="DQ122" s="950" t="s">
        <v>113</v>
      </c>
      <c r="DR122" s="950"/>
      <c r="DS122" s="950"/>
      <c r="DT122" s="950"/>
      <c r="DU122" s="950"/>
      <c r="DV122" s="951" t="s">
        <v>113</v>
      </c>
      <c r="DW122" s="951"/>
      <c r="DX122" s="951"/>
      <c r="DY122" s="951"/>
      <c r="DZ122" s="952"/>
    </row>
    <row r="123" spans="1:130" s="199" customFormat="1" ht="26.25" customHeight="1" x14ac:dyDescent="0.15">
      <c r="A123" s="1089"/>
      <c r="B123" s="976"/>
      <c r="C123" s="946" t="s">
        <v>431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113</v>
      </c>
      <c r="AB123" s="989"/>
      <c r="AC123" s="989"/>
      <c r="AD123" s="989"/>
      <c r="AE123" s="990"/>
      <c r="AF123" s="991" t="s">
        <v>113</v>
      </c>
      <c r="AG123" s="989"/>
      <c r="AH123" s="989"/>
      <c r="AI123" s="989"/>
      <c r="AJ123" s="990"/>
      <c r="AK123" s="991" t="s">
        <v>113</v>
      </c>
      <c r="AL123" s="989"/>
      <c r="AM123" s="989"/>
      <c r="AN123" s="989"/>
      <c r="AO123" s="990"/>
      <c r="AP123" s="992" t="s">
        <v>113</v>
      </c>
      <c r="AQ123" s="993"/>
      <c r="AR123" s="993"/>
      <c r="AS123" s="993"/>
      <c r="AT123" s="994"/>
      <c r="AU123" s="1025"/>
      <c r="AV123" s="1026"/>
      <c r="AW123" s="1026"/>
      <c r="AX123" s="1026"/>
      <c r="AY123" s="1026"/>
      <c r="AZ123" s="230" t="s">
        <v>173</v>
      </c>
      <c r="BA123" s="230"/>
      <c r="BB123" s="230"/>
      <c r="BC123" s="230"/>
      <c r="BD123" s="230"/>
      <c r="BE123" s="230"/>
      <c r="BF123" s="230"/>
      <c r="BG123" s="230"/>
      <c r="BH123" s="230"/>
      <c r="BI123" s="230"/>
      <c r="BJ123" s="230"/>
      <c r="BK123" s="230"/>
      <c r="BL123" s="230"/>
      <c r="BM123" s="230"/>
      <c r="BN123" s="230"/>
      <c r="BO123" s="1005" t="s">
        <v>446</v>
      </c>
      <c r="BP123" s="1036"/>
      <c r="BQ123" s="1095">
        <v>18644131</v>
      </c>
      <c r="BR123" s="1096"/>
      <c r="BS123" s="1096"/>
      <c r="BT123" s="1096"/>
      <c r="BU123" s="1096"/>
      <c r="BV123" s="1096">
        <v>17647077</v>
      </c>
      <c r="BW123" s="1096"/>
      <c r="BX123" s="1096"/>
      <c r="BY123" s="1096"/>
      <c r="BZ123" s="1096"/>
      <c r="CA123" s="1096">
        <v>18328760</v>
      </c>
      <c r="CB123" s="1096"/>
      <c r="CC123" s="1096"/>
      <c r="CD123" s="1096"/>
      <c r="CE123" s="1096"/>
      <c r="CF123" s="1029"/>
      <c r="CG123" s="1030"/>
      <c r="CH123" s="1030"/>
      <c r="CI123" s="1030"/>
      <c r="CJ123" s="1031"/>
      <c r="CK123" s="1040"/>
      <c r="CL123" s="1041"/>
      <c r="CM123" s="1041"/>
      <c r="CN123" s="1041"/>
      <c r="CO123" s="1042"/>
      <c r="CP123" s="1050" t="s">
        <v>384</v>
      </c>
      <c r="CQ123" s="1051"/>
      <c r="CR123" s="1051"/>
      <c r="CS123" s="1051"/>
      <c r="CT123" s="1051"/>
      <c r="CU123" s="1051"/>
      <c r="CV123" s="1051"/>
      <c r="CW123" s="1051"/>
      <c r="CX123" s="1051"/>
      <c r="CY123" s="1051"/>
      <c r="CZ123" s="1051"/>
      <c r="DA123" s="1051"/>
      <c r="DB123" s="1051"/>
      <c r="DC123" s="1051"/>
      <c r="DD123" s="1051"/>
      <c r="DE123" s="1051"/>
      <c r="DF123" s="1052"/>
      <c r="DG123" s="988" t="s">
        <v>113</v>
      </c>
      <c r="DH123" s="989"/>
      <c r="DI123" s="989"/>
      <c r="DJ123" s="989"/>
      <c r="DK123" s="990"/>
      <c r="DL123" s="991" t="s">
        <v>113</v>
      </c>
      <c r="DM123" s="989"/>
      <c r="DN123" s="989"/>
      <c r="DO123" s="989"/>
      <c r="DP123" s="990"/>
      <c r="DQ123" s="991" t="s">
        <v>113</v>
      </c>
      <c r="DR123" s="989"/>
      <c r="DS123" s="989"/>
      <c r="DT123" s="989"/>
      <c r="DU123" s="990"/>
      <c r="DV123" s="992" t="s">
        <v>113</v>
      </c>
      <c r="DW123" s="993"/>
      <c r="DX123" s="993"/>
      <c r="DY123" s="993"/>
      <c r="DZ123" s="994"/>
    </row>
    <row r="124" spans="1:130" s="199" customFormat="1" ht="26.25" customHeight="1" thickBot="1" x14ac:dyDescent="0.2">
      <c r="A124" s="1089"/>
      <c r="B124" s="976"/>
      <c r="C124" s="946" t="s">
        <v>434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447</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113</v>
      </c>
      <c r="BR124" s="1058"/>
      <c r="BS124" s="1058"/>
      <c r="BT124" s="1058"/>
      <c r="BU124" s="1058"/>
      <c r="BV124" s="1058" t="s">
        <v>113</v>
      </c>
      <c r="BW124" s="1058"/>
      <c r="BX124" s="1058"/>
      <c r="BY124" s="1058"/>
      <c r="BZ124" s="1058"/>
      <c r="CA124" s="1058" t="s">
        <v>113</v>
      </c>
      <c r="CB124" s="1058"/>
      <c r="CC124" s="1058"/>
      <c r="CD124" s="1058"/>
      <c r="CE124" s="1058"/>
      <c r="CF124" s="1059"/>
      <c r="CG124" s="1060"/>
      <c r="CH124" s="1060"/>
      <c r="CI124" s="1060"/>
      <c r="CJ124" s="1061"/>
      <c r="CK124" s="1043"/>
      <c r="CL124" s="1043"/>
      <c r="CM124" s="1043"/>
      <c r="CN124" s="1043"/>
      <c r="CO124" s="1044"/>
      <c r="CP124" s="1050" t="s">
        <v>448</v>
      </c>
      <c r="CQ124" s="1051"/>
      <c r="CR124" s="1051"/>
      <c r="CS124" s="1051"/>
      <c r="CT124" s="1051"/>
      <c r="CU124" s="1051"/>
      <c r="CV124" s="1051"/>
      <c r="CW124" s="1051"/>
      <c r="CX124" s="1051"/>
      <c r="CY124" s="1051"/>
      <c r="CZ124" s="1051"/>
      <c r="DA124" s="1051"/>
      <c r="DB124" s="1051"/>
      <c r="DC124" s="1051"/>
      <c r="DD124" s="1051"/>
      <c r="DE124" s="1051"/>
      <c r="DF124" s="1052"/>
      <c r="DG124" s="1035" t="s">
        <v>113</v>
      </c>
      <c r="DH124" s="1014"/>
      <c r="DI124" s="1014"/>
      <c r="DJ124" s="1014"/>
      <c r="DK124" s="1015"/>
      <c r="DL124" s="1013" t="s">
        <v>113</v>
      </c>
      <c r="DM124" s="1014"/>
      <c r="DN124" s="1014"/>
      <c r="DO124" s="1014"/>
      <c r="DP124" s="1015"/>
      <c r="DQ124" s="1013" t="s">
        <v>113</v>
      </c>
      <c r="DR124" s="1014"/>
      <c r="DS124" s="1014"/>
      <c r="DT124" s="1014"/>
      <c r="DU124" s="1015"/>
      <c r="DV124" s="1016" t="s">
        <v>113</v>
      </c>
      <c r="DW124" s="1017"/>
      <c r="DX124" s="1017"/>
      <c r="DY124" s="1017"/>
      <c r="DZ124" s="1018"/>
    </row>
    <row r="125" spans="1:130" s="199" customFormat="1" ht="26.25" customHeight="1" x14ac:dyDescent="0.15">
      <c r="A125" s="1089"/>
      <c r="B125" s="976"/>
      <c r="C125" s="946" t="s">
        <v>436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449</v>
      </c>
      <c r="CL125" s="1038"/>
      <c r="CM125" s="1038"/>
      <c r="CN125" s="1038"/>
      <c r="CO125" s="1039"/>
      <c r="CP125" s="970" t="s">
        <v>450</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x14ac:dyDescent="0.2">
      <c r="A126" s="1089"/>
      <c r="B126" s="976"/>
      <c r="C126" s="946" t="s">
        <v>438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113</v>
      </c>
      <c r="AB126" s="989"/>
      <c r="AC126" s="989"/>
      <c r="AD126" s="989"/>
      <c r="AE126" s="990"/>
      <c r="AF126" s="991" t="s">
        <v>113</v>
      </c>
      <c r="AG126" s="989"/>
      <c r="AH126" s="989"/>
      <c r="AI126" s="989"/>
      <c r="AJ126" s="990"/>
      <c r="AK126" s="991" t="s">
        <v>113</v>
      </c>
      <c r="AL126" s="989"/>
      <c r="AM126" s="989"/>
      <c r="AN126" s="989"/>
      <c r="AO126" s="990"/>
      <c r="AP126" s="992" t="s">
        <v>113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451</v>
      </c>
      <c r="CQ126" s="980"/>
      <c r="CR126" s="980"/>
      <c r="CS126" s="980"/>
      <c r="CT126" s="980"/>
      <c r="CU126" s="980"/>
      <c r="CV126" s="980"/>
      <c r="CW126" s="980"/>
      <c r="CX126" s="980"/>
      <c r="CY126" s="980"/>
      <c r="CZ126" s="980"/>
      <c r="DA126" s="980"/>
      <c r="DB126" s="980"/>
      <c r="DC126" s="980"/>
      <c r="DD126" s="980"/>
      <c r="DE126" s="980"/>
      <c r="DF126" s="981"/>
      <c r="DG126" s="949">
        <v>538879</v>
      </c>
      <c r="DH126" s="950"/>
      <c r="DI126" s="950"/>
      <c r="DJ126" s="950"/>
      <c r="DK126" s="950"/>
      <c r="DL126" s="950">
        <v>585426</v>
      </c>
      <c r="DM126" s="950"/>
      <c r="DN126" s="950"/>
      <c r="DO126" s="950"/>
      <c r="DP126" s="950"/>
      <c r="DQ126" s="950">
        <v>583675</v>
      </c>
      <c r="DR126" s="950"/>
      <c r="DS126" s="950"/>
      <c r="DT126" s="950"/>
      <c r="DU126" s="950"/>
      <c r="DV126" s="951">
        <v>13.5</v>
      </c>
      <c r="DW126" s="951"/>
      <c r="DX126" s="951"/>
      <c r="DY126" s="951"/>
      <c r="DZ126" s="952"/>
    </row>
    <row r="127" spans="1:130" s="199" customFormat="1" ht="26.25" customHeight="1" x14ac:dyDescent="0.15">
      <c r="A127" s="1090"/>
      <c r="B127" s="978"/>
      <c r="C127" s="1032" t="s">
        <v>452</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113</v>
      </c>
      <c r="AB127" s="989"/>
      <c r="AC127" s="989"/>
      <c r="AD127" s="989"/>
      <c r="AE127" s="990"/>
      <c r="AF127" s="991" t="s">
        <v>113</v>
      </c>
      <c r="AG127" s="989"/>
      <c r="AH127" s="989"/>
      <c r="AI127" s="989"/>
      <c r="AJ127" s="990"/>
      <c r="AK127" s="991" t="s">
        <v>113</v>
      </c>
      <c r="AL127" s="989"/>
      <c r="AM127" s="989"/>
      <c r="AN127" s="989"/>
      <c r="AO127" s="990"/>
      <c r="AP127" s="992" t="s">
        <v>113</v>
      </c>
      <c r="AQ127" s="993"/>
      <c r="AR127" s="993"/>
      <c r="AS127" s="993"/>
      <c r="AT127" s="994"/>
      <c r="AU127" s="235"/>
      <c r="AV127" s="235"/>
      <c r="AW127" s="235"/>
      <c r="AX127" s="1062" t="s">
        <v>453</v>
      </c>
      <c r="AY127" s="1063"/>
      <c r="AZ127" s="1063"/>
      <c r="BA127" s="1063"/>
      <c r="BB127" s="1063"/>
      <c r="BC127" s="1063"/>
      <c r="BD127" s="1063"/>
      <c r="BE127" s="1064"/>
      <c r="BF127" s="1065" t="s">
        <v>454</v>
      </c>
      <c r="BG127" s="1063"/>
      <c r="BH127" s="1063"/>
      <c r="BI127" s="1063"/>
      <c r="BJ127" s="1063"/>
      <c r="BK127" s="1063"/>
      <c r="BL127" s="1064"/>
      <c r="BM127" s="1065" t="s">
        <v>455</v>
      </c>
      <c r="BN127" s="1063"/>
      <c r="BO127" s="1063"/>
      <c r="BP127" s="1063"/>
      <c r="BQ127" s="1063"/>
      <c r="BR127" s="1063"/>
      <c r="BS127" s="1064"/>
      <c r="BT127" s="1065" t="s">
        <v>456</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457</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x14ac:dyDescent="0.2">
      <c r="A128" s="1073" t="s">
        <v>458</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459</v>
      </c>
      <c r="X128" s="1075"/>
      <c r="Y128" s="1075"/>
      <c r="Z128" s="1076"/>
      <c r="AA128" s="1077">
        <v>289489</v>
      </c>
      <c r="AB128" s="1078"/>
      <c r="AC128" s="1078"/>
      <c r="AD128" s="1078"/>
      <c r="AE128" s="1079"/>
      <c r="AF128" s="1080">
        <v>245356</v>
      </c>
      <c r="AG128" s="1078"/>
      <c r="AH128" s="1078"/>
      <c r="AI128" s="1078"/>
      <c r="AJ128" s="1079"/>
      <c r="AK128" s="1080">
        <v>243745</v>
      </c>
      <c r="AL128" s="1078"/>
      <c r="AM128" s="1078"/>
      <c r="AN128" s="1078"/>
      <c r="AO128" s="1079"/>
      <c r="AP128" s="1081"/>
      <c r="AQ128" s="1082"/>
      <c r="AR128" s="1082"/>
      <c r="AS128" s="1082"/>
      <c r="AT128" s="1083"/>
      <c r="AU128" s="235"/>
      <c r="AV128" s="235"/>
      <c r="AW128" s="235"/>
      <c r="AX128" s="918" t="s">
        <v>460</v>
      </c>
      <c r="AY128" s="919"/>
      <c r="AZ128" s="919"/>
      <c r="BA128" s="919"/>
      <c r="BB128" s="919"/>
      <c r="BC128" s="919"/>
      <c r="BD128" s="919"/>
      <c r="BE128" s="920"/>
      <c r="BF128" s="1084" t="s">
        <v>113</v>
      </c>
      <c r="BG128" s="1085"/>
      <c r="BH128" s="1085"/>
      <c r="BI128" s="1085"/>
      <c r="BJ128" s="1085"/>
      <c r="BK128" s="1085"/>
      <c r="BL128" s="1086"/>
      <c r="BM128" s="1084">
        <v>14.9</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461</v>
      </c>
      <c r="CQ128" s="1067"/>
      <c r="CR128" s="1067"/>
      <c r="CS128" s="1067"/>
      <c r="CT128" s="1067"/>
      <c r="CU128" s="1067"/>
      <c r="CV128" s="1067"/>
      <c r="CW128" s="1067"/>
      <c r="CX128" s="1067"/>
      <c r="CY128" s="1067"/>
      <c r="CZ128" s="1067"/>
      <c r="DA128" s="1067"/>
      <c r="DB128" s="1067"/>
      <c r="DC128" s="1067"/>
      <c r="DD128" s="1067"/>
      <c r="DE128" s="1067"/>
      <c r="DF128" s="1068"/>
      <c r="DG128" s="1069" t="s">
        <v>113</v>
      </c>
      <c r="DH128" s="1070"/>
      <c r="DI128" s="1070"/>
      <c r="DJ128" s="1070"/>
      <c r="DK128" s="1070"/>
      <c r="DL128" s="1070" t="s">
        <v>113</v>
      </c>
      <c r="DM128" s="1070"/>
      <c r="DN128" s="1070"/>
      <c r="DO128" s="1070"/>
      <c r="DP128" s="1070"/>
      <c r="DQ128" s="1070" t="s">
        <v>113</v>
      </c>
      <c r="DR128" s="1070"/>
      <c r="DS128" s="1070"/>
      <c r="DT128" s="1070"/>
      <c r="DU128" s="1070"/>
      <c r="DV128" s="1071" t="s">
        <v>113</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462</v>
      </c>
      <c r="X129" s="1104"/>
      <c r="Y129" s="1104"/>
      <c r="Z129" s="1105"/>
      <c r="AA129" s="988">
        <v>5057208</v>
      </c>
      <c r="AB129" s="989"/>
      <c r="AC129" s="989"/>
      <c r="AD129" s="989"/>
      <c r="AE129" s="990"/>
      <c r="AF129" s="991">
        <v>5077169</v>
      </c>
      <c r="AG129" s="989"/>
      <c r="AH129" s="989"/>
      <c r="AI129" s="989"/>
      <c r="AJ129" s="990"/>
      <c r="AK129" s="991">
        <v>5154217</v>
      </c>
      <c r="AL129" s="989"/>
      <c r="AM129" s="989"/>
      <c r="AN129" s="989"/>
      <c r="AO129" s="990"/>
      <c r="AP129" s="1106"/>
      <c r="AQ129" s="1107"/>
      <c r="AR129" s="1107"/>
      <c r="AS129" s="1107"/>
      <c r="AT129" s="1108"/>
      <c r="AU129" s="237"/>
      <c r="AV129" s="237"/>
      <c r="AW129" s="237"/>
      <c r="AX129" s="1097" t="s">
        <v>463</v>
      </c>
      <c r="AY129" s="980"/>
      <c r="AZ129" s="980"/>
      <c r="BA129" s="980"/>
      <c r="BB129" s="980"/>
      <c r="BC129" s="980"/>
      <c r="BD129" s="980"/>
      <c r="BE129" s="981"/>
      <c r="BF129" s="1098" t="s">
        <v>113</v>
      </c>
      <c r="BG129" s="1099"/>
      <c r="BH129" s="1099"/>
      <c r="BI129" s="1099"/>
      <c r="BJ129" s="1099"/>
      <c r="BK129" s="1099"/>
      <c r="BL129" s="1100"/>
      <c r="BM129" s="1098">
        <v>19.899999999999999</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465</v>
      </c>
      <c r="X130" s="1104"/>
      <c r="Y130" s="1104"/>
      <c r="Z130" s="1105"/>
      <c r="AA130" s="988">
        <v>899228</v>
      </c>
      <c r="AB130" s="989"/>
      <c r="AC130" s="989"/>
      <c r="AD130" s="989"/>
      <c r="AE130" s="990"/>
      <c r="AF130" s="991">
        <v>848505</v>
      </c>
      <c r="AG130" s="989"/>
      <c r="AH130" s="989"/>
      <c r="AI130" s="989"/>
      <c r="AJ130" s="990"/>
      <c r="AK130" s="991">
        <v>839494</v>
      </c>
      <c r="AL130" s="989"/>
      <c r="AM130" s="989"/>
      <c r="AN130" s="989"/>
      <c r="AO130" s="990"/>
      <c r="AP130" s="1106"/>
      <c r="AQ130" s="1107"/>
      <c r="AR130" s="1107"/>
      <c r="AS130" s="1107"/>
      <c r="AT130" s="1108"/>
      <c r="AU130" s="237"/>
      <c r="AV130" s="237"/>
      <c r="AW130" s="237"/>
      <c r="AX130" s="1097" t="s">
        <v>466</v>
      </c>
      <c r="AY130" s="980"/>
      <c r="AZ130" s="980"/>
      <c r="BA130" s="980"/>
      <c r="BB130" s="980"/>
      <c r="BC130" s="980"/>
      <c r="BD130" s="980"/>
      <c r="BE130" s="981"/>
      <c r="BF130" s="1134">
        <v>3.9</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467</v>
      </c>
      <c r="X131" s="1142"/>
      <c r="Y131" s="1142"/>
      <c r="Z131" s="1143"/>
      <c r="AA131" s="1035">
        <v>4157980</v>
      </c>
      <c r="AB131" s="1014"/>
      <c r="AC131" s="1014"/>
      <c r="AD131" s="1014"/>
      <c r="AE131" s="1015"/>
      <c r="AF131" s="1013">
        <v>4228664</v>
      </c>
      <c r="AG131" s="1014"/>
      <c r="AH131" s="1014"/>
      <c r="AI131" s="1014"/>
      <c r="AJ131" s="1015"/>
      <c r="AK131" s="1013">
        <v>4314723</v>
      </c>
      <c r="AL131" s="1014"/>
      <c r="AM131" s="1014"/>
      <c r="AN131" s="1014"/>
      <c r="AO131" s="1015"/>
      <c r="AP131" s="1144"/>
      <c r="AQ131" s="1145"/>
      <c r="AR131" s="1145"/>
      <c r="AS131" s="1145"/>
      <c r="AT131" s="1146"/>
      <c r="AU131" s="237"/>
      <c r="AV131" s="237"/>
      <c r="AW131" s="237"/>
      <c r="AX131" s="1116" t="s">
        <v>468</v>
      </c>
      <c r="AY131" s="1067"/>
      <c r="AZ131" s="1067"/>
      <c r="BA131" s="1067"/>
      <c r="BB131" s="1067"/>
      <c r="BC131" s="1067"/>
      <c r="BD131" s="1067"/>
      <c r="BE131" s="1068"/>
      <c r="BF131" s="1117" t="s">
        <v>113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469</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470</v>
      </c>
      <c r="W132" s="1127"/>
      <c r="X132" s="1127"/>
      <c r="Y132" s="1127"/>
      <c r="Z132" s="1128"/>
      <c r="AA132" s="1129">
        <v>4.5339563920000003</v>
      </c>
      <c r="AB132" s="1130"/>
      <c r="AC132" s="1130"/>
      <c r="AD132" s="1130"/>
      <c r="AE132" s="1131"/>
      <c r="AF132" s="1132">
        <v>3.6490721420000001</v>
      </c>
      <c r="AG132" s="1130"/>
      <c r="AH132" s="1130"/>
      <c r="AI132" s="1130"/>
      <c r="AJ132" s="1131"/>
      <c r="AK132" s="1132">
        <v>3.6726111970000002</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471</v>
      </c>
      <c r="W133" s="1110"/>
      <c r="X133" s="1110"/>
      <c r="Y133" s="1110"/>
      <c r="Z133" s="1111"/>
      <c r="AA133" s="1112">
        <v>8.1</v>
      </c>
      <c r="AB133" s="1113"/>
      <c r="AC133" s="1113"/>
      <c r="AD133" s="1113"/>
      <c r="AE133" s="1114"/>
      <c r="AF133" s="1112">
        <v>5.5</v>
      </c>
      <c r="AG133" s="1113"/>
      <c r="AH133" s="1113"/>
      <c r="AI133" s="1113"/>
      <c r="AJ133" s="1114"/>
      <c r="AK133" s="1112">
        <v>3.9</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472</v>
      </c>
      <c r="B5" s="248"/>
      <c r="C5" s="248"/>
      <c r="D5" s="248"/>
      <c r="E5" s="248"/>
      <c r="F5" s="248"/>
      <c r="G5" s="248"/>
      <c r="H5" s="248"/>
      <c r="I5" s="248"/>
      <c r="J5" s="248"/>
      <c r="K5" s="248"/>
      <c r="L5" s="248"/>
      <c r="M5" s="248"/>
      <c r="N5" s="248"/>
      <c r="O5" s="249"/>
    </row>
    <row r="6" spans="1:16" x14ac:dyDescent="0.15">
      <c r="A6" s="250"/>
      <c r="B6" s="246"/>
      <c r="C6" s="246"/>
      <c r="D6" s="246"/>
      <c r="E6" s="246"/>
      <c r="F6" s="246"/>
      <c r="G6" s="251" t="s">
        <v>473</v>
      </c>
      <c r="H6" s="251"/>
      <c r="I6" s="251"/>
      <c r="J6" s="251"/>
      <c r="K6" s="246"/>
      <c r="L6" s="246"/>
      <c r="M6" s="246"/>
      <c r="N6" s="246"/>
    </row>
    <row r="7" spans="1:16" x14ac:dyDescent="0.15">
      <c r="A7" s="250"/>
      <c r="B7" s="246"/>
      <c r="C7" s="246"/>
      <c r="D7" s="246"/>
      <c r="E7" s="246"/>
      <c r="F7" s="246"/>
      <c r="G7" s="253"/>
      <c r="H7" s="254"/>
      <c r="I7" s="254"/>
      <c r="J7" s="255"/>
      <c r="K7" s="1150" t="s">
        <v>474</v>
      </c>
      <c r="L7" s="256"/>
      <c r="M7" s="257" t="s">
        <v>475</v>
      </c>
      <c r="N7" s="258"/>
    </row>
    <row r="8" spans="1:16" x14ac:dyDescent="0.15">
      <c r="A8" s="250"/>
      <c r="B8" s="246"/>
      <c r="C8" s="246"/>
      <c r="D8" s="246"/>
      <c r="E8" s="246"/>
      <c r="F8" s="246"/>
      <c r="G8" s="259"/>
      <c r="H8" s="260"/>
      <c r="I8" s="260"/>
      <c r="J8" s="261"/>
      <c r="K8" s="1151"/>
      <c r="L8" s="262" t="s">
        <v>476</v>
      </c>
      <c r="M8" s="263" t="s">
        <v>477</v>
      </c>
      <c r="N8" s="264" t="s">
        <v>478</v>
      </c>
    </row>
    <row r="9" spans="1:16" x14ac:dyDescent="0.15">
      <c r="A9" s="250"/>
      <c r="B9" s="246"/>
      <c r="C9" s="246"/>
      <c r="D9" s="246"/>
      <c r="E9" s="246"/>
      <c r="F9" s="246"/>
      <c r="G9" s="1152" t="s">
        <v>479</v>
      </c>
      <c r="H9" s="1153"/>
      <c r="I9" s="1153"/>
      <c r="J9" s="1154"/>
      <c r="K9" s="265">
        <v>1289373</v>
      </c>
      <c r="L9" s="266">
        <v>54514</v>
      </c>
      <c r="M9" s="267">
        <v>55845</v>
      </c>
      <c r="N9" s="268">
        <v>-2.4</v>
      </c>
    </row>
    <row r="10" spans="1:16" x14ac:dyDescent="0.15">
      <c r="A10" s="250"/>
      <c r="B10" s="246"/>
      <c r="C10" s="246"/>
      <c r="D10" s="246"/>
      <c r="E10" s="246"/>
      <c r="F10" s="246"/>
      <c r="G10" s="1152" t="s">
        <v>480</v>
      </c>
      <c r="H10" s="1153"/>
      <c r="I10" s="1153"/>
      <c r="J10" s="1154"/>
      <c r="K10" s="269">
        <v>189480</v>
      </c>
      <c r="L10" s="270">
        <v>8011</v>
      </c>
      <c r="M10" s="271">
        <v>5607</v>
      </c>
      <c r="N10" s="272">
        <v>42.9</v>
      </c>
    </row>
    <row r="11" spans="1:16" ht="13.5" customHeight="1" x14ac:dyDescent="0.15">
      <c r="A11" s="250"/>
      <c r="B11" s="246"/>
      <c r="C11" s="246"/>
      <c r="D11" s="246"/>
      <c r="E11" s="246"/>
      <c r="F11" s="246"/>
      <c r="G11" s="1152" t="s">
        <v>481</v>
      </c>
      <c r="H11" s="1153"/>
      <c r="I11" s="1153"/>
      <c r="J11" s="1154"/>
      <c r="K11" s="269">
        <v>257978</v>
      </c>
      <c r="L11" s="270">
        <v>10907</v>
      </c>
      <c r="M11" s="271">
        <v>8384</v>
      </c>
      <c r="N11" s="272">
        <v>30.1</v>
      </c>
    </row>
    <row r="12" spans="1:16" ht="13.5" customHeight="1" x14ac:dyDescent="0.15">
      <c r="A12" s="250"/>
      <c r="B12" s="246"/>
      <c r="C12" s="246"/>
      <c r="D12" s="246"/>
      <c r="E12" s="246"/>
      <c r="F12" s="246"/>
      <c r="G12" s="1152" t="s">
        <v>482</v>
      </c>
      <c r="H12" s="1153"/>
      <c r="I12" s="1153"/>
      <c r="J12" s="1154"/>
      <c r="K12" s="269" t="s">
        <v>483</v>
      </c>
      <c r="L12" s="270" t="s">
        <v>483</v>
      </c>
      <c r="M12" s="271">
        <v>147</v>
      </c>
      <c r="N12" s="272" t="s">
        <v>483</v>
      </c>
    </row>
    <row r="13" spans="1:16" ht="13.5" customHeight="1" x14ac:dyDescent="0.15">
      <c r="A13" s="250"/>
      <c r="B13" s="246"/>
      <c r="C13" s="246"/>
      <c r="D13" s="246"/>
      <c r="E13" s="246"/>
      <c r="F13" s="246"/>
      <c r="G13" s="1152" t="s">
        <v>484</v>
      </c>
      <c r="H13" s="1153"/>
      <c r="I13" s="1153"/>
      <c r="J13" s="1154"/>
      <c r="K13" s="269" t="s">
        <v>483</v>
      </c>
      <c r="L13" s="270" t="s">
        <v>483</v>
      </c>
      <c r="M13" s="271">
        <v>6</v>
      </c>
      <c r="N13" s="272" t="s">
        <v>483</v>
      </c>
    </row>
    <row r="14" spans="1:16" ht="13.5" customHeight="1" x14ac:dyDescent="0.15">
      <c r="A14" s="250"/>
      <c r="B14" s="246"/>
      <c r="C14" s="246"/>
      <c r="D14" s="246"/>
      <c r="E14" s="246"/>
      <c r="F14" s="246"/>
      <c r="G14" s="1152" t="s">
        <v>485</v>
      </c>
      <c r="H14" s="1153"/>
      <c r="I14" s="1153"/>
      <c r="J14" s="1154"/>
      <c r="K14" s="269">
        <v>50129</v>
      </c>
      <c r="L14" s="270">
        <v>2119</v>
      </c>
      <c r="M14" s="271">
        <v>2653</v>
      </c>
      <c r="N14" s="272">
        <v>-20.100000000000001</v>
      </c>
    </row>
    <row r="15" spans="1:16" ht="13.5" customHeight="1" x14ac:dyDescent="0.15">
      <c r="A15" s="250"/>
      <c r="B15" s="246"/>
      <c r="C15" s="246"/>
      <c r="D15" s="246"/>
      <c r="E15" s="246"/>
      <c r="F15" s="246"/>
      <c r="G15" s="1152" t="s">
        <v>486</v>
      </c>
      <c r="H15" s="1153"/>
      <c r="I15" s="1153"/>
      <c r="J15" s="1154"/>
      <c r="K15" s="269" t="s">
        <v>483</v>
      </c>
      <c r="L15" s="270" t="s">
        <v>483</v>
      </c>
      <c r="M15" s="271">
        <v>1240</v>
      </c>
      <c r="N15" s="272" t="s">
        <v>483</v>
      </c>
    </row>
    <row r="16" spans="1:16" x14ac:dyDescent="0.15">
      <c r="A16" s="250"/>
      <c r="B16" s="246"/>
      <c r="C16" s="246"/>
      <c r="D16" s="246"/>
      <c r="E16" s="246"/>
      <c r="F16" s="246"/>
      <c r="G16" s="1155" t="s">
        <v>487</v>
      </c>
      <c r="H16" s="1156"/>
      <c r="I16" s="1156"/>
      <c r="J16" s="1157"/>
      <c r="K16" s="270">
        <v>-149560</v>
      </c>
      <c r="L16" s="270">
        <v>-6323</v>
      </c>
      <c r="M16" s="271">
        <v>-5294</v>
      </c>
      <c r="N16" s="272">
        <v>19.399999999999999</v>
      </c>
    </row>
    <row r="17" spans="1:16" x14ac:dyDescent="0.15">
      <c r="A17" s="250"/>
      <c r="B17" s="246"/>
      <c r="C17" s="246"/>
      <c r="D17" s="246"/>
      <c r="E17" s="246"/>
      <c r="F17" s="246"/>
      <c r="G17" s="1155" t="s">
        <v>173</v>
      </c>
      <c r="H17" s="1156"/>
      <c r="I17" s="1156"/>
      <c r="J17" s="1157"/>
      <c r="K17" s="270">
        <v>1637400</v>
      </c>
      <c r="L17" s="270">
        <v>69229</v>
      </c>
      <c r="M17" s="271">
        <v>68586</v>
      </c>
      <c r="N17" s="272">
        <v>0.9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488</v>
      </c>
      <c r="H19" s="246"/>
      <c r="I19" s="246"/>
      <c r="J19" s="246"/>
      <c r="K19" s="246"/>
      <c r="L19" s="246"/>
      <c r="M19" s="246"/>
      <c r="N19" s="246"/>
    </row>
    <row r="20" spans="1:16" x14ac:dyDescent="0.15">
      <c r="A20" s="250"/>
      <c r="B20" s="246"/>
      <c r="C20" s="246"/>
      <c r="D20" s="246"/>
      <c r="E20" s="246"/>
      <c r="F20" s="246"/>
      <c r="G20" s="274"/>
      <c r="H20" s="275"/>
      <c r="I20" s="275"/>
      <c r="J20" s="276"/>
      <c r="K20" s="277" t="s">
        <v>489</v>
      </c>
      <c r="L20" s="278" t="s">
        <v>490</v>
      </c>
      <c r="M20" s="279" t="s">
        <v>491</v>
      </c>
      <c r="N20" s="280"/>
    </row>
    <row r="21" spans="1:16" s="286" customFormat="1" x14ac:dyDescent="0.15">
      <c r="A21" s="281"/>
      <c r="B21" s="251"/>
      <c r="C21" s="251"/>
      <c r="D21" s="251"/>
      <c r="E21" s="251"/>
      <c r="F21" s="251"/>
      <c r="G21" s="1147" t="s">
        <v>492</v>
      </c>
      <c r="H21" s="1148"/>
      <c r="I21" s="1148"/>
      <c r="J21" s="1149"/>
      <c r="K21" s="282">
        <v>6.17</v>
      </c>
      <c r="L21" s="283">
        <v>6.42</v>
      </c>
      <c r="M21" s="284">
        <v>-0.25</v>
      </c>
      <c r="N21" s="251"/>
      <c r="O21" s="285"/>
      <c r="P21" s="281"/>
    </row>
    <row r="22" spans="1:16" s="286" customFormat="1" x14ac:dyDescent="0.15">
      <c r="A22" s="281"/>
      <c r="B22" s="251"/>
      <c r="C22" s="251"/>
      <c r="D22" s="251"/>
      <c r="E22" s="251"/>
      <c r="F22" s="251"/>
      <c r="G22" s="1147" t="s">
        <v>493</v>
      </c>
      <c r="H22" s="1148"/>
      <c r="I22" s="1148"/>
      <c r="J22" s="1149"/>
      <c r="K22" s="287">
        <v>93.4</v>
      </c>
      <c r="L22" s="288">
        <v>97.3</v>
      </c>
      <c r="M22" s="289">
        <v>-3.9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494</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495</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496</v>
      </c>
      <c r="H29" s="251"/>
      <c r="I29" s="251"/>
      <c r="J29" s="251"/>
      <c r="K29" s="246"/>
      <c r="L29" s="246"/>
      <c r="M29" s="246"/>
      <c r="N29" s="246"/>
      <c r="O29" s="295"/>
    </row>
    <row r="30" spans="1:16" x14ac:dyDescent="0.15">
      <c r="A30" s="250"/>
      <c r="B30" s="246"/>
      <c r="C30" s="246"/>
      <c r="D30" s="246"/>
      <c r="E30" s="246"/>
      <c r="F30" s="246"/>
      <c r="G30" s="253"/>
      <c r="H30" s="254"/>
      <c r="I30" s="254"/>
      <c r="J30" s="255"/>
      <c r="K30" s="1150" t="s">
        <v>474</v>
      </c>
      <c r="L30" s="256"/>
      <c r="M30" s="257" t="s">
        <v>475</v>
      </c>
      <c r="N30" s="258"/>
    </row>
    <row r="31" spans="1:16" x14ac:dyDescent="0.15">
      <c r="A31" s="250"/>
      <c r="B31" s="246"/>
      <c r="C31" s="246"/>
      <c r="D31" s="246"/>
      <c r="E31" s="246"/>
      <c r="F31" s="246"/>
      <c r="G31" s="259"/>
      <c r="H31" s="260"/>
      <c r="I31" s="260"/>
      <c r="J31" s="261"/>
      <c r="K31" s="1151"/>
      <c r="L31" s="262" t="s">
        <v>476</v>
      </c>
      <c r="M31" s="263" t="s">
        <v>477</v>
      </c>
      <c r="N31" s="264" t="s">
        <v>478</v>
      </c>
    </row>
    <row r="32" spans="1:16" ht="27" customHeight="1" x14ac:dyDescent="0.15">
      <c r="A32" s="250"/>
      <c r="B32" s="246"/>
      <c r="C32" s="246"/>
      <c r="D32" s="246"/>
      <c r="E32" s="246"/>
      <c r="F32" s="246"/>
      <c r="G32" s="1163" t="s">
        <v>497</v>
      </c>
      <c r="H32" s="1164"/>
      <c r="I32" s="1164"/>
      <c r="J32" s="1165"/>
      <c r="K32" s="296">
        <v>771307</v>
      </c>
      <c r="L32" s="296">
        <v>32611</v>
      </c>
      <c r="M32" s="297">
        <v>31128</v>
      </c>
      <c r="N32" s="298">
        <v>4.8</v>
      </c>
    </row>
    <row r="33" spans="1:16" ht="13.5" customHeight="1" x14ac:dyDescent="0.15">
      <c r="A33" s="250"/>
      <c r="B33" s="246"/>
      <c r="C33" s="246"/>
      <c r="D33" s="246"/>
      <c r="E33" s="246"/>
      <c r="F33" s="246"/>
      <c r="G33" s="1163" t="s">
        <v>498</v>
      </c>
      <c r="H33" s="1164"/>
      <c r="I33" s="1164"/>
      <c r="J33" s="1165"/>
      <c r="K33" s="296" t="s">
        <v>483</v>
      </c>
      <c r="L33" s="296" t="s">
        <v>483</v>
      </c>
      <c r="M33" s="297" t="s">
        <v>483</v>
      </c>
      <c r="N33" s="298" t="s">
        <v>483</v>
      </c>
    </row>
    <row r="34" spans="1:16" ht="27" customHeight="1" x14ac:dyDescent="0.15">
      <c r="A34" s="250"/>
      <c r="B34" s="246"/>
      <c r="C34" s="246"/>
      <c r="D34" s="246"/>
      <c r="E34" s="246"/>
      <c r="F34" s="246"/>
      <c r="G34" s="1163" t="s">
        <v>499</v>
      </c>
      <c r="H34" s="1164"/>
      <c r="I34" s="1164"/>
      <c r="J34" s="1165"/>
      <c r="K34" s="296" t="s">
        <v>483</v>
      </c>
      <c r="L34" s="296" t="s">
        <v>483</v>
      </c>
      <c r="M34" s="297" t="s">
        <v>483</v>
      </c>
      <c r="N34" s="298" t="s">
        <v>483</v>
      </c>
    </row>
    <row r="35" spans="1:16" ht="27" customHeight="1" x14ac:dyDescent="0.15">
      <c r="A35" s="250"/>
      <c r="B35" s="246"/>
      <c r="C35" s="246"/>
      <c r="D35" s="246"/>
      <c r="E35" s="246"/>
      <c r="F35" s="246"/>
      <c r="G35" s="1163" t="s">
        <v>500</v>
      </c>
      <c r="H35" s="1164"/>
      <c r="I35" s="1164"/>
      <c r="J35" s="1165"/>
      <c r="K35" s="296">
        <v>338125</v>
      </c>
      <c r="L35" s="296">
        <v>14296</v>
      </c>
      <c r="M35" s="297">
        <v>9784</v>
      </c>
      <c r="N35" s="298">
        <v>46.1</v>
      </c>
    </row>
    <row r="36" spans="1:16" ht="27" customHeight="1" x14ac:dyDescent="0.15">
      <c r="A36" s="250"/>
      <c r="B36" s="246"/>
      <c r="C36" s="246"/>
      <c r="D36" s="246"/>
      <c r="E36" s="246"/>
      <c r="F36" s="246"/>
      <c r="G36" s="1163" t="s">
        <v>501</v>
      </c>
      <c r="H36" s="1164"/>
      <c r="I36" s="1164"/>
      <c r="J36" s="1165"/>
      <c r="K36" s="296">
        <v>132264</v>
      </c>
      <c r="L36" s="296">
        <v>5592</v>
      </c>
      <c r="M36" s="297">
        <v>2611</v>
      </c>
      <c r="N36" s="298">
        <v>114.2</v>
      </c>
    </row>
    <row r="37" spans="1:16" ht="13.5" customHeight="1" x14ac:dyDescent="0.15">
      <c r="A37" s="250"/>
      <c r="B37" s="246"/>
      <c r="C37" s="246"/>
      <c r="D37" s="246"/>
      <c r="E37" s="246"/>
      <c r="F37" s="246"/>
      <c r="G37" s="1163" t="s">
        <v>502</v>
      </c>
      <c r="H37" s="1164"/>
      <c r="I37" s="1164"/>
      <c r="J37" s="1165"/>
      <c r="K37" s="296" t="s">
        <v>483</v>
      </c>
      <c r="L37" s="296" t="s">
        <v>483</v>
      </c>
      <c r="M37" s="297">
        <v>1177</v>
      </c>
      <c r="N37" s="298" t="s">
        <v>483</v>
      </c>
    </row>
    <row r="38" spans="1:16" ht="27" customHeight="1" x14ac:dyDescent="0.15">
      <c r="A38" s="250"/>
      <c r="B38" s="246"/>
      <c r="C38" s="246"/>
      <c r="D38" s="246"/>
      <c r="E38" s="246"/>
      <c r="F38" s="246"/>
      <c r="G38" s="1166" t="s">
        <v>503</v>
      </c>
      <c r="H38" s="1167"/>
      <c r="I38" s="1167"/>
      <c r="J38" s="1168"/>
      <c r="K38" s="299">
        <v>6</v>
      </c>
      <c r="L38" s="299">
        <v>0</v>
      </c>
      <c r="M38" s="300">
        <v>1</v>
      </c>
      <c r="N38" s="301">
        <v>-100</v>
      </c>
      <c r="O38" s="295"/>
    </row>
    <row r="39" spans="1:16" x14ac:dyDescent="0.15">
      <c r="A39" s="250"/>
      <c r="B39" s="246"/>
      <c r="C39" s="246"/>
      <c r="D39" s="246"/>
      <c r="E39" s="246"/>
      <c r="F39" s="246"/>
      <c r="G39" s="1166" t="s">
        <v>504</v>
      </c>
      <c r="H39" s="1167"/>
      <c r="I39" s="1167"/>
      <c r="J39" s="1168"/>
      <c r="K39" s="302">
        <v>-243745</v>
      </c>
      <c r="L39" s="302">
        <v>-10305</v>
      </c>
      <c r="M39" s="303">
        <v>-3247</v>
      </c>
      <c r="N39" s="304">
        <v>217.4</v>
      </c>
      <c r="O39" s="295"/>
    </row>
    <row r="40" spans="1:16" ht="27" customHeight="1" x14ac:dyDescent="0.15">
      <c r="A40" s="250"/>
      <c r="B40" s="246"/>
      <c r="C40" s="246"/>
      <c r="D40" s="246"/>
      <c r="E40" s="246"/>
      <c r="F40" s="246"/>
      <c r="G40" s="1163" t="s">
        <v>505</v>
      </c>
      <c r="H40" s="1164"/>
      <c r="I40" s="1164"/>
      <c r="J40" s="1165"/>
      <c r="K40" s="302">
        <v>-839494</v>
      </c>
      <c r="L40" s="302">
        <v>-35494</v>
      </c>
      <c r="M40" s="303">
        <v>-28558</v>
      </c>
      <c r="N40" s="304">
        <v>24.3</v>
      </c>
      <c r="O40" s="295"/>
    </row>
    <row r="41" spans="1:16" x14ac:dyDescent="0.15">
      <c r="A41" s="250"/>
      <c r="B41" s="246"/>
      <c r="C41" s="246"/>
      <c r="D41" s="246"/>
      <c r="E41" s="246"/>
      <c r="F41" s="246"/>
      <c r="G41" s="1169" t="s">
        <v>284</v>
      </c>
      <c r="H41" s="1170"/>
      <c r="I41" s="1170"/>
      <c r="J41" s="1171"/>
      <c r="K41" s="296">
        <v>158463</v>
      </c>
      <c r="L41" s="302">
        <v>6700</v>
      </c>
      <c r="M41" s="303">
        <v>12895</v>
      </c>
      <c r="N41" s="304">
        <v>-48</v>
      </c>
      <c r="O41" s="295"/>
    </row>
    <row r="42" spans="1:16" x14ac:dyDescent="0.15">
      <c r="A42" s="250"/>
      <c r="B42" s="246"/>
      <c r="C42" s="246"/>
      <c r="D42" s="246"/>
      <c r="E42" s="246"/>
      <c r="F42" s="246"/>
      <c r="G42" s="305" t="s">
        <v>506</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507</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508</v>
      </c>
      <c r="H48" s="310"/>
      <c r="I48" s="310"/>
      <c r="J48" s="310"/>
      <c r="K48" s="310"/>
      <c r="L48" s="310"/>
      <c r="M48" s="311"/>
      <c r="N48" s="310"/>
    </row>
    <row r="49" spans="1:14" ht="13.5" customHeight="1" x14ac:dyDescent="0.15">
      <c r="A49" s="250"/>
      <c r="B49" s="246"/>
      <c r="C49" s="246"/>
      <c r="D49" s="246"/>
      <c r="E49" s="246"/>
      <c r="F49" s="246"/>
      <c r="G49" s="312"/>
      <c r="H49" s="313"/>
      <c r="I49" s="1158" t="s">
        <v>474</v>
      </c>
      <c r="J49" s="1160" t="s">
        <v>509</v>
      </c>
      <c r="K49" s="1161"/>
      <c r="L49" s="1161"/>
      <c r="M49" s="1161"/>
      <c r="N49" s="1162"/>
    </row>
    <row r="50" spans="1:14" x14ac:dyDescent="0.15">
      <c r="A50" s="250"/>
      <c r="B50" s="246"/>
      <c r="C50" s="246"/>
      <c r="D50" s="246"/>
      <c r="E50" s="246"/>
      <c r="F50" s="246"/>
      <c r="G50" s="314"/>
      <c r="H50" s="315"/>
      <c r="I50" s="1159"/>
      <c r="J50" s="316" t="s">
        <v>510</v>
      </c>
      <c r="K50" s="317" t="s">
        <v>511</v>
      </c>
      <c r="L50" s="318" t="s">
        <v>512</v>
      </c>
      <c r="M50" s="319" t="s">
        <v>513</v>
      </c>
      <c r="N50" s="320" t="s">
        <v>514</v>
      </c>
    </row>
    <row r="51" spans="1:14" x14ac:dyDescent="0.15">
      <c r="A51" s="250"/>
      <c r="B51" s="246"/>
      <c r="C51" s="246"/>
      <c r="D51" s="246"/>
      <c r="E51" s="246"/>
      <c r="F51" s="246"/>
      <c r="G51" s="312" t="s">
        <v>515</v>
      </c>
      <c r="H51" s="313"/>
      <c r="I51" s="321">
        <v>80444</v>
      </c>
      <c r="J51" s="322">
        <v>3495</v>
      </c>
      <c r="K51" s="323">
        <v>-64</v>
      </c>
      <c r="L51" s="324">
        <v>46819</v>
      </c>
      <c r="M51" s="325">
        <v>9.3000000000000007</v>
      </c>
      <c r="N51" s="326">
        <v>-73.3</v>
      </c>
    </row>
    <row r="52" spans="1:14" x14ac:dyDescent="0.15">
      <c r="A52" s="250"/>
      <c r="B52" s="246"/>
      <c r="C52" s="246"/>
      <c r="D52" s="246"/>
      <c r="E52" s="246"/>
      <c r="F52" s="246"/>
      <c r="G52" s="327"/>
      <c r="H52" s="328" t="s">
        <v>516</v>
      </c>
      <c r="I52" s="329">
        <v>62773</v>
      </c>
      <c r="J52" s="330">
        <v>2727</v>
      </c>
      <c r="K52" s="331">
        <v>-24.8</v>
      </c>
      <c r="L52" s="332">
        <v>24121</v>
      </c>
      <c r="M52" s="333">
        <v>9.5</v>
      </c>
      <c r="N52" s="334">
        <v>-34.299999999999997</v>
      </c>
    </row>
    <row r="53" spans="1:14" x14ac:dyDescent="0.15">
      <c r="A53" s="250"/>
      <c r="B53" s="246"/>
      <c r="C53" s="246"/>
      <c r="D53" s="246"/>
      <c r="E53" s="246"/>
      <c r="F53" s="246"/>
      <c r="G53" s="312" t="s">
        <v>517</v>
      </c>
      <c r="H53" s="313"/>
      <c r="I53" s="321">
        <v>172057</v>
      </c>
      <c r="J53" s="322">
        <v>7438</v>
      </c>
      <c r="K53" s="323">
        <v>112.8</v>
      </c>
      <c r="L53" s="324">
        <v>53270</v>
      </c>
      <c r="M53" s="325">
        <v>13.8</v>
      </c>
      <c r="N53" s="326">
        <v>99</v>
      </c>
    </row>
    <row r="54" spans="1:14" x14ac:dyDescent="0.15">
      <c r="A54" s="250"/>
      <c r="B54" s="246"/>
      <c r="C54" s="246"/>
      <c r="D54" s="246"/>
      <c r="E54" s="246"/>
      <c r="F54" s="246"/>
      <c r="G54" s="327"/>
      <c r="H54" s="328" t="s">
        <v>516</v>
      </c>
      <c r="I54" s="329">
        <v>141629</v>
      </c>
      <c r="J54" s="330">
        <v>6123</v>
      </c>
      <c r="K54" s="331">
        <v>124.5</v>
      </c>
      <c r="L54" s="332">
        <v>24316</v>
      </c>
      <c r="M54" s="333">
        <v>0.8</v>
      </c>
      <c r="N54" s="334">
        <v>123.7</v>
      </c>
    </row>
    <row r="55" spans="1:14" x14ac:dyDescent="0.15">
      <c r="A55" s="250"/>
      <c r="B55" s="246"/>
      <c r="C55" s="246"/>
      <c r="D55" s="246"/>
      <c r="E55" s="246"/>
      <c r="F55" s="246"/>
      <c r="G55" s="312" t="s">
        <v>518</v>
      </c>
      <c r="H55" s="313"/>
      <c r="I55" s="321">
        <v>548940</v>
      </c>
      <c r="J55" s="322">
        <v>23575</v>
      </c>
      <c r="K55" s="323">
        <v>217</v>
      </c>
      <c r="L55" s="324">
        <v>53292</v>
      </c>
      <c r="M55" s="325">
        <v>0</v>
      </c>
      <c r="N55" s="326">
        <v>217</v>
      </c>
    </row>
    <row r="56" spans="1:14" x14ac:dyDescent="0.15">
      <c r="A56" s="250"/>
      <c r="B56" s="246"/>
      <c r="C56" s="246"/>
      <c r="D56" s="246"/>
      <c r="E56" s="246"/>
      <c r="F56" s="246"/>
      <c r="G56" s="327"/>
      <c r="H56" s="328" t="s">
        <v>516</v>
      </c>
      <c r="I56" s="329">
        <v>354789</v>
      </c>
      <c r="J56" s="330">
        <v>15237</v>
      </c>
      <c r="K56" s="331">
        <v>148.80000000000001</v>
      </c>
      <c r="L56" s="332">
        <v>28900</v>
      </c>
      <c r="M56" s="333">
        <v>18.899999999999999</v>
      </c>
      <c r="N56" s="334">
        <v>129.9</v>
      </c>
    </row>
    <row r="57" spans="1:14" x14ac:dyDescent="0.15">
      <c r="A57" s="250"/>
      <c r="B57" s="246"/>
      <c r="C57" s="246"/>
      <c r="D57" s="246"/>
      <c r="E57" s="246"/>
      <c r="F57" s="246"/>
      <c r="G57" s="312" t="s">
        <v>519</v>
      </c>
      <c r="H57" s="313"/>
      <c r="I57" s="321">
        <v>532999</v>
      </c>
      <c r="J57" s="322">
        <v>22690</v>
      </c>
      <c r="K57" s="323">
        <v>-3.8</v>
      </c>
      <c r="L57" s="324">
        <v>49919</v>
      </c>
      <c r="M57" s="325">
        <v>-6.3</v>
      </c>
      <c r="N57" s="326">
        <v>2.5</v>
      </c>
    </row>
    <row r="58" spans="1:14" x14ac:dyDescent="0.15">
      <c r="A58" s="250"/>
      <c r="B58" s="246"/>
      <c r="C58" s="246"/>
      <c r="D58" s="246"/>
      <c r="E58" s="246"/>
      <c r="F58" s="246"/>
      <c r="G58" s="327"/>
      <c r="H58" s="328" t="s">
        <v>516</v>
      </c>
      <c r="I58" s="329">
        <v>403686</v>
      </c>
      <c r="J58" s="330">
        <v>17185</v>
      </c>
      <c r="K58" s="331">
        <v>12.8</v>
      </c>
      <c r="L58" s="332">
        <v>26398</v>
      </c>
      <c r="M58" s="333">
        <v>-8.6999999999999993</v>
      </c>
      <c r="N58" s="334">
        <v>21.5</v>
      </c>
    </row>
    <row r="59" spans="1:14" x14ac:dyDescent="0.15">
      <c r="A59" s="250"/>
      <c r="B59" s="246"/>
      <c r="C59" s="246"/>
      <c r="D59" s="246"/>
      <c r="E59" s="246"/>
      <c r="F59" s="246"/>
      <c r="G59" s="312" t="s">
        <v>520</v>
      </c>
      <c r="H59" s="313"/>
      <c r="I59" s="321">
        <v>513489</v>
      </c>
      <c r="J59" s="322">
        <v>21710</v>
      </c>
      <c r="K59" s="323">
        <v>-4.3</v>
      </c>
      <c r="L59" s="324">
        <v>47738</v>
      </c>
      <c r="M59" s="325">
        <v>-4.4000000000000004</v>
      </c>
      <c r="N59" s="326">
        <v>0.1</v>
      </c>
    </row>
    <row r="60" spans="1:14" x14ac:dyDescent="0.15">
      <c r="A60" s="250"/>
      <c r="B60" s="246"/>
      <c r="C60" s="246"/>
      <c r="D60" s="246"/>
      <c r="E60" s="246"/>
      <c r="F60" s="246"/>
      <c r="G60" s="327"/>
      <c r="H60" s="328" t="s">
        <v>516</v>
      </c>
      <c r="I60" s="335">
        <v>372710</v>
      </c>
      <c r="J60" s="330">
        <v>15758</v>
      </c>
      <c r="K60" s="331">
        <v>-8.3000000000000007</v>
      </c>
      <c r="L60" s="332">
        <v>24937</v>
      </c>
      <c r="M60" s="333">
        <v>-5.5</v>
      </c>
      <c r="N60" s="334">
        <v>-2.8</v>
      </c>
    </row>
    <row r="61" spans="1:14" x14ac:dyDescent="0.15">
      <c r="A61" s="250"/>
      <c r="B61" s="246"/>
      <c r="C61" s="246"/>
      <c r="D61" s="246"/>
      <c r="E61" s="246"/>
      <c r="F61" s="246"/>
      <c r="G61" s="312" t="s">
        <v>521</v>
      </c>
      <c r="H61" s="336"/>
      <c r="I61" s="337">
        <v>369586</v>
      </c>
      <c r="J61" s="338">
        <v>15782</v>
      </c>
      <c r="K61" s="339">
        <v>51.5</v>
      </c>
      <c r="L61" s="340">
        <v>50208</v>
      </c>
      <c r="M61" s="341">
        <v>2.5</v>
      </c>
      <c r="N61" s="326">
        <v>49</v>
      </c>
    </row>
    <row r="62" spans="1:14" x14ac:dyDescent="0.15">
      <c r="A62" s="250"/>
      <c r="B62" s="246"/>
      <c r="C62" s="246"/>
      <c r="D62" s="246"/>
      <c r="E62" s="246"/>
      <c r="F62" s="246"/>
      <c r="G62" s="327"/>
      <c r="H62" s="328" t="s">
        <v>516</v>
      </c>
      <c r="I62" s="329">
        <v>267117</v>
      </c>
      <c r="J62" s="330">
        <v>11406</v>
      </c>
      <c r="K62" s="331">
        <v>50.6</v>
      </c>
      <c r="L62" s="332">
        <v>25734</v>
      </c>
      <c r="M62" s="333">
        <v>3</v>
      </c>
      <c r="N62" s="334">
        <v>47.6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72" t="s">
        <v>3</v>
      </c>
      <c r="D47" s="1172"/>
      <c r="E47" s="1173"/>
      <c r="F47" s="11">
        <v>41.3</v>
      </c>
      <c r="G47" s="12">
        <v>46.75</v>
      </c>
      <c r="H47" s="12">
        <v>48.98</v>
      </c>
      <c r="I47" s="12">
        <v>51.54</v>
      </c>
      <c r="J47" s="13">
        <v>54.78</v>
      </c>
    </row>
    <row r="48" spans="2:10" ht="57.75" customHeight="1" x14ac:dyDescent="0.15">
      <c r="B48" s="14"/>
      <c r="C48" s="1174" t="s">
        <v>4</v>
      </c>
      <c r="D48" s="1174"/>
      <c r="E48" s="1175"/>
      <c r="F48" s="15">
        <v>2.08</v>
      </c>
      <c r="G48" s="16">
        <v>4.9800000000000004</v>
      </c>
      <c r="H48" s="16">
        <v>5.14</v>
      </c>
      <c r="I48" s="16">
        <v>4.83</v>
      </c>
      <c r="J48" s="17">
        <v>7</v>
      </c>
    </row>
    <row r="49" spans="2:10" ht="57.75" customHeight="1" thickBot="1" x14ac:dyDescent="0.2">
      <c r="B49" s="18"/>
      <c r="C49" s="1176" t="s">
        <v>5</v>
      </c>
      <c r="D49" s="1176"/>
      <c r="E49" s="1177"/>
      <c r="F49" s="19">
        <v>12.32</v>
      </c>
      <c r="G49" s="20">
        <v>12</v>
      </c>
      <c r="H49" s="20">
        <v>5.25</v>
      </c>
      <c r="I49" s="20">
        <v>2.46</v>
      </c>
      <c r="J49" s="21">
        <v>6.25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2018-11-16T08:12:44Z</cp:lastPrinted>
  <dcterms:created xsi:type="dcterms:W3CDTF">2018-01-24T05:43:17Z</dcterms:created>
  <dcterms:modified xsi:type="dcterms:W3CDTF">2018-11-21T03:12:55Z</dcterms:modified>
  <cp:category/>
</cp:coreProperties>
</file>